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C:\Users\神戸支部04\Desktop\"/>
    </mc:Choice>
  </mc:AlternateContent>
  <xr:revisionPtr revIDLastSave="0" documentId="13_ncr:1_{A49480AB-E598-456C-AF1B-DC04950679E0}" xr6:coauthVersionLast="47" xr6:coauthVersionMax="47" xr10:uidLastSave="{00000000-0000-0000-0000-000000000000}"/>
  <bookViews>
    <workbookView xWindow="1665" yWindow="420" windowWidth="21780" windowHeight="15150" tabRatio="736" xr2:uid="{00000000-000D-0000-FFFF-FFFF00000000}"/>
  </bookViews>
  <sheets>
    <sheet name="電子申請の流れ①" sheetId="50" r:id="rId1"/>
    <sheet name="電子申請の流れ②" sheetId="51" r:id="rId2"/>
    <sheet name="(a)(t)添1-1業経歴" sheetId="37" r:id="rId3"/>
    <sheet name="(a)(t)添1-2業経歴" sheetId="38" r:id="rId4"/>
    <sheet name="(b)(u)添2誓約書" sheetId="14" r:id="rId5"/>
    <sheet name="(c)(v)添3略歴書" sheetId="42" r:id="rId6"/>
    <sheet name="(d)(w)添4設置証明書" sheetId="15" r:id="rId7"/>
    <sheet name="(e)(y)添7事務所権原" sheetId="17" r:id="rId8"/>
    <sheet name="(f)(z)添8略歴書※専任用" sheetId="44" r:id="rId9"/>
    <sheet name="(f)(z)取引士証写し" sheetId="30" r:id="rId10"/>
    <sheet name="(f)(z)※専任確認書類" sheetId="41" r:id="rId11"/>
    <sheet name="(g)(aa)添9略歴書※代表者等" sheetId="45" r:id="rId12"/>
    <sheet name="(h)(ab)添10従事する者の名簿" sheetId="16" r:id="rId13"/>
    <sheet name="(i)(ac)間取・写真" sheetId="33" r:id="rId14"/>
    <sheet name="(j)(ad)事務所地図" sheetId="48" r:id="rId15"/>
    <sheet name="(n)開始貸借対照表※新設法人の場合" sheetId="46" r:id="rId16"/>
    <sheet name="(o)納税証明書理由書※新設法人の場合" sheetId="49" r:id="rId17"/>
    <sheet name="(x)添5資産※個人のみ" sheetId="13" r:id="rId18"/>
    <sheet name="(ag)住基ネット※個人のみ" sheetId="31" r:id="rId19"/>
    <sheet name="(s)(al)政令使用人委任状※新たに設置する場合のみ" sheetId="47" r:id="rId20"/>
    <sheet name="(p)(ai)理由書※必要な場合のみ" sheetId="39" r:id="rId21"/>
    <sheet name="コード１" sheetId="18" r:id="rId22"/>
    <sheet name="コード２" sheetId="25" r:id="rId23"/>
  </sheets>
  <definedNames>
    <definedName name="_xlnm.Print_Area" localSheetId="2">'(a)(t)添1-1業経歴'!$A$1:$T$47</definedName>
    <definedName name="_xlnm.Print_Area" localSheetId="3">'(a)(t)添1-2業経歴'!$A$1:$O$34</definedName>
    <definedName name="_xlnm.Print_Area" localSheetId="18">'(ag)住基ネット※個人のみ'!$A$1:$C$27</definedName>
    <definedName name="_xlnm.Print_Area" localSheetId="4">'(b)(u)添2誓約書'!$A$1:$AD$27</definedName>
    <definedName name="_xlnm.Print_Area" localSheetId="5">'(c)(v)添3略歴書'!$A$1:$K$39</definedName>
    <definedName name="_xlnm.Print_Area" localSheetId="6">'(d)(w)添4設置証明書'!$A$1:$L$28</definedName>
    <definedName name="_xlnm.Print_Area" localSheetId="7">'(e)(y)添7事務所権原'!$A$1:$K$37</definedName>
    <definedName name="_xlnm.Print_Area" localSheetId="10">'(f)(z)※専任確認書類'!$A$1:$L$30</definedName>
    <definedName name="_xlnm.Print_Area" localSheetId="9">'(f)(z)取引士証写し'!$A$1:$K$29</definedName>
    <definedName name="_xlnm.Print_Area" localSheetId="8">'(f)(z)添8略歴書※専任用'!$A$1:$K$43</definedName>
    <definedName name="_xlnm.Print_Area" localSheetId="11">'(g)(aa)添9略歴書※代表者等'!$A$1:$K$47</definedName>
    <definedName name="_xlnm.Print_Area" localSheetId="12">'(h)(ab)添10従事する者の名簿'!$A$1:$AH$42</definedName>
    <definedName name="_xlnm.Print_Area" localSheetId="13">'(i)(ac)間取・写真'!$A$1:$AR$90</definedName>
    <definedName name="_xlnm.Print_Area" localSheetId="14">'(j)(ad)事務所地図'!$A$1:$K$43</definedName>
    <definedName name="_xlnm.Print_Area" localSheetId="15">'(n)開始貸借対照表※新設法人の場合'!$A$6:$AB$31</definedName>
    <definedName name="_xlnm.Print_Area" localSheetId="16">'(o)納税証明書理由書※新設法人の場合'!$A$6:$Z$31</definedName>
    <definedName name="_xlnm.Print_Area" localSheetId="20">'(p)(ai)理由書※必要な場合のみ'!$A$1:$N$42</definedName>
    <definedName name="_xlnm.Print_Area" localSheetId="19">'(s)(al)政令使用人委任状※新たに設置する場合のみ'!$A$1:$AD$26</definedName>
    <definedName name="_xlnm.Print_Area" localSheetId="17">'(x)添5資産※個人のみ'!$A$1:$I$27</definedName>
    <definedName name="_xlnm.Print_Area" localSheetId="22">コード２!$B$1:$E$1897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1" i="49" l="1" a="1"/>
  <c r="N21" i="49" s="1"/>
  <c r="N20" i="49" a="1"/>
  <c r="N20" i="49" s="1"/>
  <c r="G15" i="49" a="1"/>
  <c r="G15" i="49" s="1"/>
  <c r="F16" i="49" a="1"/>
  <c r="F16" i="49" s="1"/>
  <c r="E41" i="48"/>
  <c r="C41" i="48"/>
  <c r="I15" i="46"/>
  <c r="H41" i="48"/>
  <c r="Q21" i="47"/>
  <c r="Q20" i="47"/>
  <c r="F17" i="47"/>
  <c r="H11" i="47"/>
  <c r="B9" i="47"/>
  <c r="O20" i="46"/>
  <c r="O19" i="46"/>
  <c r="U16" i="46"/>
  <c r="I16" i="46"/>
  <c r="U15" i="46"/>
  <c r="Q13" i="46"/>
  <c r="C13" i="15" l="1"/>
  <c r="Q20" i="14"/>
  <c r="G16" i="15" s="1"/>
  <c r="Q19" i="14"/>
  <c r="G15" i="15" s="1"/>
  <c r="B22" i="17"/>
  <c r="B20" i="17"/>
  <c r="B16" i="17"/>
  <c r="B26" i="17"/>
  <c r="B24" i="17"/>
  <c r="E12" i="38" l="1"/>
  <c r="G12" i="38"/>
  <c r="I12" i="38"/>
  <c r="K12" i="38"/>
  <c r="M12" i="38"/>
  <c r="E13" i="38"/>
  <c r="G13" i="38"/>
  <c r="I13" i="38"/>
  <c r="K13" i="38"/>
  <c r="M13" i="38"/>
  <c r="E20" i="38"/>
  <c r="G20" i="38"/>
  <c r="I20" i="38"/>
  <c r="K20" i="38"/>
  <c r="M20" i="38"/>
  <c r="E21" i="38"/>
  <c r="G21" i="38"/>
  <c r="I21" i="38"/>
  <c r="K21" i="38"/>
  <c r="M21" i="38"/>
  <c r="E28" i="38"/>
  <c r="G28" i="38"/>
  <c r="I28" i="38"/>
  <c r="K28" i="38"/>
  <c r="M28" i="38"/>
  <c r="E29" i="38"/>
  <c r="G29" i="38"/>
  <c r="I29" i="38"/>
  <c r="K29" i="38"/>
  <c r="M29" i="38"/>
  <c r="Q15" i="37"/>
  <c r="E15" i="37" s="1"/>
  <c r="E3" i="38" s="1"/>
  <c r="Q16" i="37"/>
  <c r="M4" i="38" s="1"/>
  <c r="E38" i="37"/>
  <c r="F38" i="37"/>
  <c r="H38" i="37"/>
  <c r="I38" i="37"/>
  <c r="K38" i="37"/>
  <c r="L38" i="37"/>
  <c r="N38" i="37"/>
  <c r="O38" i="37"/>
  <c r="Q38" i="37"/>
  <c r="R38" i="37"/>
  <c r="E39" i="37"/>
  <c r="H39" i="37"/>
  <c r="K39" i="37"/>
  <c r="N39" i="37"/>
  <c r="Q39" i="37"/>
  <c r="E40" i="37"/>
  <c r="H40" i="37"/>
  <c r="K40" i="37"/>
  <c r="N40" i="37"/>
  <c r="Q40" i="37"/>
  <c r="E42" i="37"/>
  <c r="F42" i="37"/>
  <c r="H42" i="37"/>
  <c r="I42" i="37"/>
  <c r="K42" i="37"/>
  <c r="L42" i="37"/>
  <c r="N42" i="37"/>
  <c r="O42" i="37"/>
  <c r="Q42" i="37"/>
  <c r="R42" i="37"/>
  <c r="E43" i="37"/>
  <c r="H43" i="37"/>
  <c r="K43" i="37"/>
  <c r="N43" i="37"/>
  <c r="Q43" i="37"/>
  <c r="K16" i="37" l="1"/>
  <c r="I4" i="38" s="1"/>
  <c r="H16" i="37"/>
  <c r="G4" i="38" s="1"/>
  <c r="E16" i="37"/>
  <c r="E4" i="38" s="1"/>
  <c r="N15" i="37"/>
  <c r="K3" i="38" s="1"/>
  <c r="M3" i="38"/>
  <c r="K15" i="37"/>
  <c r="I3" i="38" s="1"/>
  <c r="H15" i="37"/>
  <c r="G3" i="38" s="1"/>
  <c r="N16" i="37"/>
  <c r="K4" i="38" s="1"/>
  <c r="G15" i="13" l="1"/>
  <c r="AE41" i="16" l="1"/>
  <c r="AC41" i="16"/>
  <c r="AB41" i="16"/>
  <c r="Z41" i="16"/>
  <c r="W41" i="16"/>
  <c r="T41" i="16"/>
  <c r="S41" i="16"/>
  <c r="R41" i="16"/>
  <c r="Q41" i="16"/>
  <c r="P41" i="16"/>
  <c r="O41" i="16"/>
  <c r="N41" i="16"/>
  <c r="M41" i="16"/>
  <c r="L41" i="16"/>
  <c r="K41" i="16"/>
  <c r="J41" i="16"/>
  <c r="I41" i="16"/>
  <c r="H41" i="16"/>
  <c r="G41" i="16"/>
  <c r="F41" i="16"/>
  <c r="E41" i="16"/>
  <c r="D41" i="16"/>
  <c r="C41" i="16"/>
  <c r="AE40" i="16"/>
  <c r="AC40" i="16"/>
  <c r="AB40" i="16"/>
  <c r="Z40" i="16"/>
  <c r="W40" i="16"/>
  <c r="T40" i="16"/>
  <c r="S40" i="16"/>
  <c r="R40" i="16"/>
  <c r="Q40" i="16"/>
  <c r="P40" i="16"/>
  <c r="O40" i="16"/>
  <c r="N40" i="16"/>
  <c r="M40" i="16"/>
  <c r="L40" i="16"/>
  <c r="K40" i="16"/>
  <c r="J40" i="16"/>
  <c r="I40" i="16"/>
  <c r="H40" i="16"/>
  <c r="G40" i="16"/>
  <c r="F40" i="16"/>
  <c r="E40" i="16"/>
  <c r="D40" i="16"/>
  <c r="C40" i="16"/>
  <c r="AE39" i="16"/>
  <c r="AC39" i="16"/>
  <c r="AB39" i="16"/>
  <c r="Z39" i="16"/>
  <c r="W39" i="16"/>
  <c r="T39" i="16"/>
  <c r="S39" i="16"/>
  <c r="R39" i="16"/>
  <c r="Q39" i="16"/>
  <c r="P39" i="16"/>
  <c r="O39" i="16"/>
  <c r="N39" i="16"/>
  <c r="M39" i="16"/>
  <c r="L39" i="16"/>
  <c r="K39" i="16"/>
  <c r="J39" i="16"/>
  <c r="I39" i="16"/>
  <c r="H39" i="16"/>
  <c r="G39" i="16"/>
  <c r="F39" i="16"/>
  <c r="E39" i="16"/>
  <c r="D39" i="16"/>
  <c r="C39" i="16"/>
  <c r="AE38" i="16"/>
  <c r="AC38" i="16"/>
  <c r="AB38" i="16"/>
  <c r="Z38" i="16"/>
  <c r="W38" i="16"/>
  <c r="T38" i="16"/>
  <c r="S38" i="16"/>
  <c r="R38" i="16"/>
  <c r="Q38" i="16"/>
  <c r="P38" i="16"/>
  <c r="O38" i="16"/>
  <c r="N38" i="16"/>
  <c r="M38" i="16"/>
  <c r="L38" i="16"/>
  <c r="K38" i="16"/>
  <c r="J38" i="16"/>
  <c r="I38" i="16"/>
  <c r="H38" i="16"/>
  <c r="G38" i="16"/>
  <c r="F38" i="16"/>
  <c r="E38" i="16"/>
  <c r="D38" i="16"/>
  <c r="C38" i="16"/>
  <c r="AE37" i="16"/>
  <c r="AC37" i="16"/>
  <c r="AB37" i="16"/>
  <c r="Z37" i="16"/>
  <c r="W37" i="16"/>
  <c r="T37" i="16"/>
  <c r="S37" i="16"/>
  <c r="R37" i="16"/>
  <c r="Q37" i="16"/>
  <c r="P37" i="16"/>
  <c r="O37" i="16"/>
  <c r="N37" i="16"/>
  <c r="M37" i="16"/>
  <c r="L37" i="16"/>
  <c r="K37" i="16"/>
  <c r="J37" i="16"/>
  <c r="I37" i="16"/>
  <c r="H37" i="16"/>
  <c r="G37" i="16"/>
  <c r="F37" i="16"/>
  <c r="E37" i="16"/>
  <c r="D37" i="16"/>
  <c r="C37" i="16"/>
  <c r="AE36" i="16"/>
  <c r="AC36" i="16"/>
  <c r="AB36" i="16"/>
  <c r="Z36" i="16"/>
  <c r="W36" i="16"/>
  <c r="T36" i="16"/>
  <c r="S36" i="16"/>
  <c r="R36" i="16"/>
  <c r="Q36" i="16"/>
  <c r="P36" i="16"/>
  <c r="O36" i="16"/>
  <c r="N36" i="16"/>
  <c r="M36" i="16"/>
  <c r="L36" i="16"/>
  <c r="K36" i="16"/>
  <c r="J36" i="16"/>
  <c r="I36" i="16"/>
  <c r="H36" i="16"/>
  <c r="G36" i="16"/>
  <c r="F36" i="16"/>
  <c r="E36" i="16"/>
  <c r="D36" i="16"/>
  <c r="C36" i="16"/>
  <c r="AE35" i="16"/>
  <c r="AC35" i="16"/>
  <c r="AB35" i="16"/>
  <c r="Z35" i="16"/>
  <c r="W35" i="16"/>
  <c r="T35" i="16"/>
  <c r="S35" i="16"/>
  <c r="R35" i="16"/>
  <c r="Q35" i="16"/>
  <c r="P35" i="16"/>
  <c r="O35" i="16"/>
  <c r="N35" i="16"/>
  <c r="M35" i="16"/>
  <c r="L35" i="16"/>
  <c r="K35" i="16"/>
  <c r="J35" i="16"/>
  <c r="I35" i="16"/>
  <c r="H35" i="16"/>
  <c r="G35" i="16"/>
  <c r="F35" i="16"/>
  <c r="E35" i="16"/>
  <c r="D35" i="16"/>
  <c r="C35" i="16"/>
  <c r="AE34" i="16"/>
  <c r="AC34" i="16"/>
  <c r="AB34" i="16"/>
  <c r="Z34" i="16"/>
  <c r="W34" i="16"/>
  <c r="T34" i="16"/>
  <c r="S34" i="16"/>
  <c r="R34" i="16"/>
  <c r="Q34" i="16"/>
  <c r="P34" i="16"/>
  <c r="O34" i="16"/>
  <c r="N34" i="16"/>
  <c r="M34" i="16"/>
  <c r="L34" i="16"/>
  <c r="K34" i="16"/>
  <c r="J34" i="16"/>
  <c r="I34" i="16"/>
  <c r="H34" i="16"/>
  <c r="G34" i="16"/>
  <c r="F34" i="16"/>
  <c r="E34" i="16"/>
  <c r="D34" i="16"/>
  <c r="C34" i="16"/>
  <c r="AE33" i="16"/>
  <c r="AC33" i="16"/>
  <c r="AB33" i="16"/>
  <c r="Z33" i="16"/>
  <c r="W33" i="16"/>
  <c r="T33" i="16"/>
  <c r="S33" i="16"/>
  <c r="R33" i="16"/>
  <c r="Q33" i="16"/>
  <c r="P33" i="16"/>
  <c r="O33" i="16"/>
  <c r="N33" i="16"/>
  <c r="M33" i="16"/>
  <c r="L33" i="16"/>
  <c r="K33" i="16"/>
  <c r="J33" i="16"/>
  <c r="I33" i="16"/>
  <c r="H33" i="16"/>
  <c r="G33" i="16"/>
  <c r="F33" i="16"/>
  <c r="E33" i="16"/>
  <c r="D33" i="16"/>
  <c r="C33" i="16"/>
  <c r="AE32" i="16"/>
  <c r="AC32" i="16"/>
  <c r="AB32" i="16"/>
  <c r="Z32" i="16"/>
  <c r="W32" i="16"/>
  <c r="T32" i="16"/>
  <c r="S32" i="16"/>
  <c r="R32" i="16"/>
  <c r="Q32" i="16"/>
  <c r="P32" i="16"/>
  <c r="O32" i="16"/>
  <c r="N32" i="16"/>
  <c r="M32" i="16"/>
  <c r="L32" i="16"/>
  <c r="K32" i="16"/>
  <c r="J32" i="16"/>
  <c r="I32" i="16"/>
  <c r="H32" i="16"/>
  <c r="G32" i="16"/>
  <c r="F32" i="16"/>
  <c r="E32" i="16"/>
  <c r="D32" i="16"/>
  <c r="C32" i="16"/>
  <c r="AE31" i="16"/>
  <c r="AC31" i="16"/>
  <c r="AB31" i="16"/>
  <c r="Z31" i="16"/>
  <c r="W31" i="16"/>
  <c r="T31" i="16"/>
  <c r="S31" i="16"/>
  <c r="R31" i="16"/>
  <c r="Q31" i="16"/>
  <c r="P31" i="16"/>
  <c r="O31" i="16"/>
  <c r="N31" i="16"/>
  <c r="M31" i="16"/>
  <c r="L31" i="16"/>
  <c r="K31" i="16"/>
  <c r="J31" i="16"/>
  <c r="I31" i="16"/>
  <c r="H31" i="16"/>
  <c r="G31" i="16"/>
  <c r="F31" i="16"/>
  <c r="E31" i="16"/>
  <c r="D31" i="16"/>
  <c r="C31" i="16"/>
  <c r="AE30" i="16"/>
  <c r="AC30" i="16"/>
  <c r="AB30" i="16"/>
  <c r="Z30" i="16"/>
  <c r="W30" i="16"/>
  <c r="T30" i="16"/>
  <c r="S30" i="16"/>
  <c r="R30" i="16"/>
  <c r="Q30" i="16"/>
  <c r="P30" i="16"/>
  <c r="O30" i="16"/>
  <c r="N30" i="16"/>
  <c r="M30" i="16"/>
  <c r="L30" i="16"/>
  <c r="K30" i="16"/>
  <c r="J30" i="16"/>
  <c r="I30" i="16"/>
  <c r="H30" i="16"/>
  <c r="G30" i="16"/>
  <c r="F30" i="16"/>
  <c r="E30" i="16"/>
  <c r="D30" i="16"/>
  <c r="C30" i="16"/>
  <c r="AE29" i="16"/>
  <c r="AC29" i="16"/>
  <c r="AB29" i="16"/>
  <c r="Z29" i="16"/>
  <c r="W29" i="16"/>
  <c r="T29" i="16"/>
  <c r="S29" i="16"/>
  <c r="R29" i="16"/>
  <c r="Q29" i="16"/>
  <c r="P29" i="16"/>
  <c r="O29" i="16"/>
  <c r="N29" i="16"/>
  <c r="M29" i="16"/>
  <c r="L29" i="16"/>
  <c r="K29" i="16"/>
  <c r="J29" i="16"/>
  <c r="I29" i="16"/>
  <c r="H29" i="16"/>
  <c r="G29" i="16"/>
  <c r="F29" i="16"/>
  <c r="E29" i="16"/>
  <c r="D29" i="16"/>
  <c r="C29" i="16"/>
  <c r="AE28" i="16"/>
  <c r="AC28" i="16"/>
  <c r="AB28" i="16"/>
  <c r="Z28" i="16"/>
  <c r="W28" i="16"/>
  <c r="T28" i="16"/>
  <c r="S28" i="16"/>
  <c r="R28" i="16"/>
  <c r="Q28" i="16"/>
  <c r="P28" i="16"/>
  <c r="O28" i="16"/>
  <c r="N28" i="16"/>
  <c r="M28" i="16"/>
  <c r="L28" i="16"/>
  <c r="K28" i="16"/>
  <c r="J28" i="16"/>
  <c r="I28" i="16"/>
  <c r="H28" i="16"/>
  <c r="G28" i="16"/>
  <c r="F28" i="16"/>
  <c r="E28" i="16"/>
  <c r="D28" i="16"/>
  <c r="C28" i="16"/>
  <c r="AE27" i="16"/>
  <c r="AC27" i="16"/>
  <c r="AB27" i="16"/>
  <c r="Z27" i="16"/>
  <c r="W27" i="16"/>
  <c r="T27" i="16"/>
  <c r="S27" i="16"/>
  <c r="R27" i="16"/>
  <c r="Q27" i="16"/>
  <c r="P27" i="16"/>
  <c r="O27" i="16"/>
  <c r="N27" i="16"/>
  <c r="M27" i="16"/>
  <c r="L27" i="16"/>
  <c r="K27" i="16"/>
  <c r="J27" i="16"/>
  <c r="I27" i="16"/>
  <c r="H27" i="16"/>
  <c r="G27" i="16"/>
  <c r="F27" i="16"/>
  <c r="E27" i="16"/>
  <c r="D27" i="16"/>
  <c r="C27" i="16"/>
  <c r="AE26" i="16"/>
  <c r="AC26" i="16"/>
  <c r="AB26" i="16"/>
  <c r="Z26" i="16"/>
  <c r="W26" i="16"/>
  <c r="T26" i="16"/>
  <c r="S26" i="16"/>
  <c r="R26" i="16"/>
  <c r="Q26" i="16"/>
  <c r="P26" i="16"/>
  <c r="O26" i="16"/>
  <c r="N26" i="16"/>
  <c r="M26" i="16"/>
  <c r="L26" i="16"/>
  <c r="K26" i="16"/>
  <c r="J26" i="16"/>
  <c r="I26" i="16"/>
  <c r="H26" i="16"/>
  <c r="G26" i="16"/>
  <c r="F26" i="16"/>
  <c r="E26" i="16"/>
  <c r="D26" i="16"/>
  <c r="C26" i="16"/>
  <c r="AE25" i="16"/>
  <c r="AC25" i="16"/>
  <c r="AB25" i="16"/>
  <c r="Z25" i="16"/>
  <c r="W25" i="16"/>
  <c r="T25" i="16"/>
  <c r="S25" i="16"/>
  <c r="R25" i="16"/>
  <c r="Q25" i="16"/>
  <c r="P25" i="16"/>
  <c r="O25" i="16"/>
  <c r="N25" i="16"/>
  <c r="M25" i="16"/>
  <c r="L25" i="16"/>
  <c r="K25" i="16"/>
  <c r="J25" i="16"/>
  <c r="I25" i="16"/>
  <c r="H25" i="16"/>
  <c r="G25" i="16"/>
  <c r="F25" i="16"/>
  <c r="E25" i="16"/>
  <c r="D25" i="16"/>
  <c r="C25" i="16"/>
  <c r="AE24" i="16"/>
  <c r="AC24" i="16"/>
  <c r="AB24" i="16"/>
  <c r="Z24" i="16"/>
  <c r="W24" i="16"/>
  <c r="T24" i="16"/>
  <c r="S24" i="16"/>
  <c r="R24" i="16"/>
  <c r="Q24" i="16"/>
  <c r="P24" i="16"/>
  <c r="O24" i="16"/>
  <c r="N24" i="16"/>
  <c r="M24" i="16"/>
  <c r="L24" i="16"/>
  <c r="K24" i="16"/>
  <c r="J24" i="16"/>
  <c r="I24" i="16"/>
  <c r="H24" i="16"/>
  <c r="G24" i="16"/>
  <c r="F24" i="16"/>
  <c r="E24" i="16"/>
  <c r="D24" i="16"/>
  <c r="C24" i="16"/>
  <c r="AE23" i="16"/>
  <c r="AC23" i="16"/>
  <c r="AB23" i="16"/>
  <c r="Z23" i="16"/>
  <c r="W23" i="16"/>
  <c r="T23" i="16"/>
  <c r="S23" i="16"/>
  <c r="R23" i="16"/>
  <c r="Q23" i="16"/>
  <c r="P23" i="16"/>
  <c r="O23" i="16"/>
  <c r="N23" i="16"/>
  <c r="M23" i="16"/>
  <c r="L23" i="16"/>
  <c r="K23" i="16"/>
  <c r="J23" i="16"/>
  <c r="I23" i="16"/>
  <c r="H23" i="16"/>
  <c r="G23" i="16"/>
  <c r="F23" i="16"/>
  <c r="E23" i="16"/>
  <c r="D23" i="16"/>
  <c r="C23" i="16"/>
  <c r="AE22" i="16"/>
  <c r="AC22" i="16"/>
  <c r="AB22" i="16"/>
  <c r="Z22" i="16"/>
  <c r="W22" i="16"/>
  <c r="T22" i="16"/>
  <c r="S22" i="16"/>
  <c r="R22" i="16"/>
  <c r="Q22" i="16"/>
  <c r="P22" i="16"/>
  <c r="O22" i="16"/>
  <c r="N22" i="16"/>
  <c r="M22" i="16"/>
  <c r="L22" i="16"/>
  <c r="K22" i="16"/>
  <c r="J22" i="16"/>
  <c r="I22" i="16"/>
  <c r="H22" i="16"/>
  <c r="G22" i="16"/>
  <c r="F22" i="16"/>
  <c r="E22" i="16"/>
  <c r="D22" i="16"/>
  <c r="C22" i="16"/>
  <c r="AE21" i="16"/>
  <c r="AC21" i="16"/>
  <c r="AB21" i="16"/>
  <c r="Z21" i="16"/>
  <c r="W21" i="16"/>
  <c r="T21" i="16"/>
  <c r="S21" i="16"/>
  <c r="R21" i="16"/>
  <c r="Q21" i="16"/>
  <c r="P21" i="16"/>
  <c r="O21" i="16"/>
  <c r="N21" i="16"/>
  <c r="M21" i="16"/>
  <c r="L21" i="16"/>
  <c r="K21" i="16"/>
  <c r="J21" i="16"/>
  <c r="I21" i="16"/>
  <c r="H21" i="16"/>
  <c r="G21" i="16"/>
  <c r="F21" i="16"/>
  <c r="E21" i="16"/>
  <c r="D21" i="16"/>
  <c r="C21" i="16"/>
  <c r="AE20" i="16"/>
  <c r="AC20" i="16"/>
  <c r="AB20" i="16"/>
  <c r="Z20" i="16"/>
  <c r="W20" i="16"/>
  <c r="T20" i="16"/>
  <c r="S20" i="16"/>
  <c r="R20" i="16"/>
  <c r="Q20" i="16"/>
  <c r="P20" i="16"/>
  <c r="O20" i="16"/>
  <c r="N20" i="16"/>
  <c r="M20" i="16"/>
  <c r="L20" i="16"/>
  <c r="K20" i="16"/>
  <c r="J20" i="16"/>
  <c r="I20" i="16"/>
  <c r="H20" i="16"/>
  <c r="G20" i="16"/>
  <c r="F20" i="16"/>
  <c r="E20" i="16"/>
  <c r="D20" i="16"/>
  <c r="C20" i="16"/>
  <c r="AE19" i="16"/>
  <c r="AC19" i="16"/>
  <c r="AB19" i="16"/>
  <c r="Z19" i="16"/>
  <c r="W19" i="16"/>
  <c r="T19" i="16"/>
  <c r="S19" i="16"/>
  <c r="R19" i="16"/>
  <c r="Q19" i="16"/>
  <c r="P19" i="16"/>
  <c r="O19" i="16"/>
  <c r="N19" i="16"/>
  <c r="M19" i="16"/>
  <c r="L19" i="16"/>
  <c r="K19" i="16"/>
  <c r="J19" i="16"/>
  <c r="I19" i="16"/>
  <c r="H19" i="16"/>
  <c r="G19" i="16"/>
  <c r="F19" i="16"/>
  <c r="E19" i="16"/>
  <c r="D19" i="16"/>
  <c r="C19" i="16"/>
  <c r="AE18" i="16"/>
  <c r="AC18" i="16"/>
  <c r="AB18" i="16"/>
  <c r="Z18" i="16"/>
  <c r="W18" i="16"/>
  <c r="T18" i="16"/>
  <c r="S18" i="16"/>
  <c r="R18" i="16"/>
  <c r="Q18" i="16"/>
  <c r="P18" i="16"/>
  <c r="O18" i="16"/>
  <c r="N18" i="16"/>
  <c r="M18" i="16"/>
  <c r="L18" i="16"/>
  <c r="K18" i="16"/>
  <c r="J18" i="16"/>
  <c r="I18" i="16"/>
  <c r="H18" i="16"/>
  <c r="G18" i="16"/>
  <c r="F18" i="16"/>
  <c r="E18" i="16"/>
  <c r="D18" i="16"/>
  <c r="C18" i="16"/>
  <c r="AC17" i="16"/>
  <c r="AE17" i="16"/>
  <c r="G22" i="13" l="1"/>
  <c r="F13" i="14" l="1"/>
  <c r="B18" i="17"/>
  <c r="B14" i="17"/>
  <c r="I12" i="16" l="1"/>
  <c r="L17" i="14"/>
  <c r="Q17" i="14"/>
  <c r="J11" i="16" l="1"/>
  <c r="B12" i="17"/>
  <c r="B10" i="17" l="1"/>
  <c r="A2" i="25" l="1"/>
  <c r="A3"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A502" i="25"/>
  <c r="A503" i="25"/>
  <c r="A504" i="25"/>
  <c r="A505" i="25"/>
  <c r="A506" i="25"/>
  <c r="A507" i="25"/>
  <c r="A508" i="25"/>
  <c r="A509" i="25"/>
  <c r="A510" i="25"/>
  <c r="A511" i="25"/>
  <c r="A512" i="25"/>
  <c r="A513" i="25"/>
  <c r="A514" i="25"/>
  <c r="A515" i="25"/>
  <c r="A516" i="25"/>
  <c r="A517" i="25"/>
  <c r="A518" i="25"/>
  <c r="A519" i="25"/>
  <c r="A520" i="25"/>
  <c r="A521" i="25"/>
  <c r="A522" i="25"/>
  <c r="A523" i="25"/>
  <c r="A524" i="25"/>
  <c r="A525" i="25"/>
  <c r="A526" i="25"/>
  <c r="A527" i="25"/>
  <c r="A528" i="25"/>
  <c r="A529" i="25"/>
  <c r="A530" i="25"/>
  <c r="A531" i="25"/>
  <c r="A532" i="25"/>
  <c r="A533" i="25"/>
  <c r="A534" i="25"/>
  <c r="A535" i="25"/>
  <c r="A536" i="25"/>
  <c r="A537" i="25"/>
  <c r="A538" i="25"/>
  <c r="A539" i="25"/>
  <c r="A540" i="25"/>
  <c r="A541" i="25"/>
  <c r="A542" i="25"/>
  <c r="A543" i="25"/>
  <c r="A544" i="25"/>
  <c r="A545" i="25"/>
  <c r="A546" i="25"/>
  <c r="A547" i="25"/>
  <c r="A548" i="25"/>
  <c r="A549" i="25"/>
  <c r="A550" i="25"/>
  <c r="A551" i="25"/>
  <c r="A552" i="25"/>
  <c r="A553" i="25"/>
  <c r="A554" i="25"/>
  <c r="A555" i="25"/>
  <c r="A556" i="25"/>
  <c r="A557" i="25"/>
  <c r="A558" i="25"/>
  <c r="A559" i="25"/>
  <c r="A560" i="25"/>
  <c r="A561" i="25"/>
  <c r="A562" i="25"/>
  <c r="A563" i="25"/>
  <c r="A564" i="25"/>
  <c r="A565" i="25"/>
  <c r="A566" i="25"/>
  <c r="A567" i="25"/>
  <c r="A568" i="25"/>
  <c r="A569" i="25"/>
  <c r="A570" i="25"/>
  <c r="A571" i="25"/>
  <c r="A572" i="25"/>
  <c r="A573" i="25"/>
  <c r="A574" i="25"/>
  <c r="A575" i="25"/>
  <c r="A576" i="25"/>
  <c r="A577" i="25"/>
  <c r="A578" i="25"/>
  <c r="A579" i="25"/>
  <c r="A580" i="25"/>
  <c r="A581" i="25"/>
  <c r="A582" i="25"/>
  <c r="A583" i="25"/>
  <c r="A584" i="25"/>
  <c r="A585" i="25"/>
  <c r="A586" i="25"/>
  <c r="A587" i="25"/>
  <c r="A588" i="25"/>
  <c r="A589" i="25"/>
  <c r="A590" i="25"/>
  <c r="A591" i="25"/>
  <c r="A592" i="25"/>
  <c r="A593" i="25"/>
  <c r="A594" i="25"/>
  <c r="A595" i="25"/>
  <c r="A596" i="25"/>
  <c r="A597" i="25"/>
  <c r="A598" i="25"/>
  <c r="A599" i="25"/>
  <c r="A600" i="25"/>
  <c r="A601" i="25"/>
  <c r="A602" i="25"/>
  <c r="A603" i="25"/>
  <c r="A604" i="25"/>
  <c r="A605" i="25"/>
  <c r="A606" i="25"/>
  <c r="A607" i="25"/>
  <c r="A608" i="25"/>
  <c r="A609" i="25"/>
  <c r="A610" i="25"/>
  <c r="A611" i="25"/>
  <c r="A612" i="25"/>
  <c r="A613" i="25"/>
  <c r="A614" i="25"/>
  <c r="A615" i="25"/>
  <c r="A616" i="25"/>
  <c r="A617" i="25"/>
  <c r="A618" i="25"/>
  <c r="A619" i="25"/>
  <c r="A620" i="25"/>
  <c r="A621" i="25"/>
  <c r="A622" i="25"/>
  <c r="A623" i="25"/>
  <c r="A624" i="25"/>
  <c r="A625" i="25"/>
  <c r="A626" i="25"/>
  <c r="A627" i="25"/>
  <c r="A628" i="25"/>
  <c r="A629" i="25"/>
  <c r="A630" i="25"/>
  <c r="A631" i="25"/>
  <c r="A632" i="25"/>
  <c r="A633" i="25"/>
  <c r="A634" i="25"/>
  <c r="A635" i="25"/>
  <c r="A636" i="25"/>
  <c r="A637" i="25"/>
  <c r="A638" i="25"/>
  <c r="A639" i="25"/>
  <c r="A640" i="25"/>
  <c r="A641" i="25"/>
  <c r="A642" i="25"/>
  <c r="A643" i="25"/>
  <c r="A644" i="25"/>
  <c r="A645" i="25"/>
  <c r="A646" i="25"/>
  <c r="A647" i="25"/>
  <c r="A648" i="25"/>
  <c r="A649" i="25"/>
  <c r="A650" i="25"/>
  <c r="A651" i="25"/>
  <c r="A652" i="25"/>
  <c r="A653" i="25"/>
  <c r="A654" i="25"/>
  <c r="A655" i="25"/>
  <c r="A656" i="25"/>
  <c r="A657" i="25"/>
  <c r="A658" i="25"/>
  <c r="A659" i="25"/>
  <c r="A660" i="25"/>
  <c r="A661" i="25"/>
  <c r="A662" i="25"/>
  <c r="A663" i="25"/>
  <c r="A664" i="25"/>
  <c r="A665" i="25"/>
  <c r="A666" i="25"/>
  <c r="A667" i="25"/>
  <c r="A668" i="25"/>
  <c r="A669" i="25"/>
  <c r="A670" i="25"/>
  <c r="A671" i="25"/>
  <c r="A672" i="25"/>
  <c r="A673" i="25"/>
  <c r="A674" i="25"/>
  <c r="A675" i="25"/>
  <c r="A676" i="25"/>
  <c r="A677" i="25"/>
  <c r="A678" i="25"/>
  <c r="A679" i="25"/>
  <c r="A680" i="25"/>
  <c r="A681" i="25"/>
  <c r="A682" i="25"/>
  <c r="A683" i="25"/>
  <c r="A684" i="25"/>
  <c r="A685" i="25"/>
  <c r="A686" i="25"/>
  <c r="A687" i="25"/>
  <c r="A688" i="25"/>
  <c r="A689" i="25"/>
  <c r="A690" i="25"/>
  <c r="A691" i="25"/>
  <c r="A692" i="25"/>
  <c r="A693" i="25"/>
  <c r="A694" i="25"/>
  <c r="A695" i="25"/>
  <c r="A696" i="25"/>
  <c r="A697" i="25"/>
  <c r="A698" i="25"/>
  <c r="A699" i="25"/>
  <c r="A700" i="25"/>
  <c r="A701" i="25"/>
  <c r="A702" i="25"/>
  <c r="A703" i="25"/>
  <c r="A704" i="25"/>
  <c r="A705" i="25"/>
  <c r="A706" i="25"/>
  <c r="A707" i="25"/>
  <c r="A708" i="25"/>
  <c r="A709" i="25"/>
  <c r="A710" i="25"/>
  <c r="A711" i="25"/>
  <c r="A712" i="25"/>
  <c r="A713" i="25"/>
  <c r="A714" i="25"/>
  <c r="A715" i="25"/>
  <c r="A716" i="25"/>
  <c r="A717" i="25"/>
  <c r="A718" i="25"/>
  <c r="A719" i="25"/>
  <c r="A720" i="25"/>
  <c r="A721" i="25"/>
  <c r="A722" i="25"/>
  <c r="A723" i="25"/>
  <c r="A724" i="25"/>
  <c r="A725" i="25"/>
  <c r="A726" i="25"/>
  <c r="A727" i="25"/>
  <c r="A728" i="25"/>
  <c r="A729" i="25"/>
  <c r="A730" i="25"/>
  <c r="A731" i="25"/>
  <c r="A732" i="25"/>
  <c r="A733" i="25"/>
  <c r="A734" i="25"/>
  <c r="A735" i="25"/>
  <c r="A736" i="25"/>
  <c r="A737" i="25"/>
  <c r="A738" i="25"/>
  <c r="A739" i="25"/>
  <c r="A740" i="25"/>
  <c r="A741" i="25"/>
  <c r="A742" i="25"/>
  <c r="A743" i="25"/>
  <c r="A744" i="25"/>
  <c r="A745" i="25"/>
  <c r="A746" i="25"/>
  <c r="A747" i="25"/>
  <c r="A748" i="25"/>
  <c r="A749" i="25"/>
  <c r="A750" i="25"/>
  <c r="A751" i="25"/>
  <c r="A752" i="25"/>
  <c r="A753" i="25"/>
  <c r="A754" i="25"/>
  <c r="A755" i="25"/>
  <c r="A756" i="25"/>
  <c r="A757" i="25"/>
  <c r="A758" i="25"/>
  <c r="A759" i="25"/>
  <c r="A760" i="25"/>
  <c r="A761" i="25"/>
  <c r="A762" i="25"/>
  <c r="A763" i="25"/>
  <c r="A764" i="25"/>
  <c r="A765" i="25"/>
  <c r="A766" i="25"/>
  <c r="A767" i="25"/>
  <c r="A768" i="25"/>
  <c r="A769" i="25"/>
  <c r="A770" i="25"/>
  <c r="A771" i="25"/>
  <c r="A772" i="25"/>
  <c r="A773" i="25"/>
  <c r="A774" i="25"/>
  <c r="A775" i="25"/>
  <c r="A776" i="25"/>
  <c r="A777" i="25"/>
  <c r="A778" i="25"/>
  <c r="A779" i="25"/>
  <c r="A780" i="25"/>
  <c r="A781" i="25"/>
  <c r="A782" i="25"/>
  <c r="A783" i="25"/>
  <c r="A784" i="25"/>
  <c r="A785" i="25"/>
  <c r="A786" i="25"/>
  <c r="A787" i="25"/>
  <c r="A788" i="25"/>
  <c r="A789" i="25"/>
  <c r="A790" i="25"/>
  <c r="A791" i="25"/>
  <c r="A792" i="25"/>
  <c r="A793" i="25"/>
  <c r="A794" i="25"/>
  <c r="A795" i="25"/>
  <c r="A796" i="25"/>
  <c r="A797" i="25"/>
  <c r="A798" i="25"/>
  <c r="A799" i="25"/>
  <c r="A800" i="25"/>
  <c r="A801" i="25"/>
  <c r="A802" i="25"/>
  <c r="A803" i="25"/>
  <c r="A804" i="25"/>
  <c r="A805" i="25"/>
  <c r="A806" i="25"/>
  <c r="A807" i="25"/>
  <c r="A808" i="25"/>
  <c r="A809" i="25"/>
  <c r="A810" i="25"/>
  <c r="A811" i="25"/>
  <c r="A812" i="25"/>
  <c r="A813" i="25"/>
  <c r="A814" i="25"/>
  <c r="A815" i="25"/>
  <c r="A816" i="25"/>
  <c r="A817" i="25"/>
  <c r="A818" i="25"/>
  <c r="A819" i="25"/>
  <c r="A820" i="25"/>
  <c r="A821" i="25"/>
  <c r="A822" i="25"/>
  <c r="A823" i="25"/>
  <c r="A824" i="25"/>
  <c r="A825" i="25"/>
  <c r="A826" i="25"/>
  <c r="A827" i="25"/>
  <c r="A828" i="25"/>
  <c r="A829" i="25"/>
  <c r="A830" i="25"/>
  <c r="A831" i="25"/>
  <c r="A832" i="25"/>
  <c r="A833" i="25"/>
  <c r="A834" i="25"/>
  <c r="A835" i="25"/>
  <c r="A836" i="25"/>
  <c r="A837" i="25"/>
  <c r="A838" i="25"/>
  <c r="A839" i="25"/>
  <c r="A840" i="25"/>
  <c r="A841" i="25"/>
  <c r="A842" i="25"/>
  <c r="A843" i="25"/>
  <c r="A844" i="25"/>
  <c r="A845" i="25"/>
  <c r="A846" i="25"/>
  <c r="A847" i="25"/>
  <c r="A848" i="25"/>
  <c r="A849" i="25"/>
  <c r="A850" i="25"/>
  <c r="A851" i="25"/>
  <c r="A852" i="25"/>
  <c r="A853" i="25"/>
  <c r="A854" i="25"/>
  <c r="A855" i="25"/>
  <c r="A856" i="25"/>
  <c r="A857" i="25"/>
  <c r="A858" i="25"/>
  <c r="A859" i="25"/>
  <c r="A860" i="25"/>
  <c r="A861" i="25"/>
  <c r="A862" i="25"/>
  <c r="A863" i="25"/>
  <c r="A864" i="25"/>
  <c r="A865" i="25"/>
  <c r="A866" i="25"/>
  <c r="A867" i="25"/>
  <c r="A868" i="25"/>
  <c r="A869" i="25"/>
  <c r="A870" i="25"/>
  <c r="A871" i="25"/>
  <c r="A872" i="25"/>
  <c r="A873" i="25"/>
  <c r="A874" i="25"/>
  <c r="A875" i="25"/>
  <c r="A876" i="25"/>
  <c r="A877" i="25"/>
  <c r="A878" i="25"/>
  <c r="A879" i="25"/>
  <c r="A880" i="25"/>
  <c r="A881" i="25"/>
  <c r="A882" i="25"/>
  <c r="A883" i="25"/>
  <c r="A884" i="25"/>
  <c r="A885" i="25"/>
  <c r="A886" i="25"/>
  <c r="A887" i="25"/>
  <c r="A888" i="25"/>
  <c r="A889" i="25"/>
  <c r="A890" i="25"/>
  <c r="A891" i="25"/>
  <c r="A892" i="25"/>
  <c r="A893" i="25"/>
  <c r="A894" i="25"/>
  <c r="A895" i="25"/>
  <c r="A896" i="25"/>
  <c r="A897" i="25"/>
  <c r="A898" i="25"/>
  <c r="A899" i="25"/>
  <c r="A900" i="25"/>
  <c r="A901" i="25"/>
  <c r="A902" i="25"/>
  <c r="A903" i="25"/>
  <c r="A904" i="25"/>
  <c r="A905" i="25"/>
  <c r="A906" i="25"/>
  <c r="A907" i="25"/>
  <c r="A908" i="25"/>
  <c r="A909" i="25"/>
  <c r="A910" i="25"/>
  <c r="A911" i="25"/>
  <c r="A912" i="25"/>
  <c r="A913" i="25"/>
  <c r="A914" i="25"/>
  <c r="A915" i="25"/>
  <c r="A916" i="25"/>
  <c r="A917" i="25"/>
  <c r="A918" i="25"/>
  <c r="A919" i="25"/>
  <c r="A920" i="25"/>
  <c r="A921" i="25"/>
  <c r="A922" i="25"/>
  <c r="A923" i="25"/>
  <c r="A924" i="25"/>
  <c r="A925" i="25"/>
  <c r="A926" i="25"/>
  <c r="A927" i="25"/>
  <c r="A928" i="25"/>
  <c r="A929" i="25"/>
  <c r="A930" i="25"/>
  <c r="A931" i="25"/>
  <c r="A932" i="25"/>
  <c r="A933" i="25"/>
  <c r="A934" i="25"/>
  <c r="A935" i="25"/>
  <c r="A936" i="25"/>
  <c r="A937" i="25"/>
  <c r="A938" i="25"/>
  <c r="A939" i="25"/>
  <c r="A940" i="25"/>
  <c r="A941" i="25"/>
  <c r="A942" i="25"/>
  <c r="A943" i="25"/>
  <c r="A944" i="25"/>
  <c r="A945" i="25"/>
  <c r="A946" i="25"/>
  <c r="A947" i="25"/>
  <c r="A948" i="25"/>
  <c r="A949" i="25"/>
  <c r="A950" i="25"/>
  <c r="A951" i="25"/>
  <c r="A952" i="25"/>
  <c r="A953" i="25"/>
  <c r="A954" i="25"/>
  <c r="A955" i="25"/>
  <c r="A956" i="25"/>
  <c r="A957" i="25"/>
  <c r="A958" i="25"/>
  <c r="A959" i="25"/>
  <c r="A960" i="25"/>
  <c r="A961" i="25"/>
  <c r="A962" i="25"/>
  <c r="A963" i="25"/>
  <c r="A964" i="25"/>
  <c r="A965" i="25"/>
  <c r="A966" i="25"/>
  <c r="A967" i="25"/>
  <c r="A968" i="25"/>
  <c r="A969" i="25"/>
  <c r="A970" i="25"/>
  <c r="A971" i="25"/>
  <c r="A972" i="25"/>
  <c r="A973" i="25"/>
  <c r="A974" i="25"/>
  <c r="A975" i="25"/>
  <c r="A976" i="25"/>
  <c r="A977" i="25"/>
  <c r="A978" i="25"/>
  <c r="A979" i="25"/>
  <c r="A980" i="25"/>
  <c r="A981" i="25"/>
  <c r="A982" i="25"/>
  <c r="A983" i="25"/>
  <c r="A984" i="25"/>
  <c r="A985" i="25"/>
  <c r="A986" i="25"/>
  <c r="A987" i="25"/>
  <c r="A988" i="25"/>
  <c r="A989" i="25"/>
  <c r="A990" i="25"/>
  <c r="A991" i="25"/>
  <c r="A992" i="25"/>
  <c r="A993" i="25"/>
  <c r="A994" i="25"/>
  <c r="A995" i="25"/>
  <c r="A996" i="25"/>
  <c r="A997" i="25"/>
  <c r="A998" i="25"/>
  <c r="A999" i="25"/>
  <c r="A1000" i="25"/>
  <c r="A1001" i="25"/>
  <c r="A1002" i="25"/>
  <c r="A1003" i="25"/>
  <c r="A1004" i="25"/>
  <c r="A1005" i="25"/>
  <c r="A1006" i="25"/>
  <c r="A1007" i="25"/>
  <c r="A1008" i="25"/>
  <c r="A1009" i="25"/>
  <c r="A1010" i="25"/>
  <c r="A1011" i="25"/>
  <c r="A1012" i="25"/>
  <c r="A1013" i="25"/>
  <c r="A1014" i="25"/>
  <c r="A1015" i="25"/>
  <c r="A1016" i="25"/>
  <c r="A1017" i="25"/>
  <c r="A1018" i="25"/>
  <c r="A1019" i="25"/>
  <c r="A1020" i="25"/>
  <c r="A1021" i="25"/>
  <c r="A1022" i="25"/>
  <c r="A1023" i="25"/>
  <c r="A1024" i="25"/>
  <c r="A1025" i="25"/>
  <c r="A1026" i="25"/>
  <c r="A1027" i="25"/>
  <c r="A1028" i="25"/>
  <c r="A1029" i="25"/>
  <c r="A1030" i="25"/>
  <c r="A1031" i="25"/>
  <c r="A1032" i="25"/>
  <c r="A1033" i="25"/>
  <c r="A1034" i="25"/>
  <c r="A1035" i="25"/>
  <c r="A1036" i="25"/>
  <c r="A1037" i="25"/>
  <c r="A1038" i="25"/>
  <c r="A1039" i="25"/>
  <c r="A1040" i="25"/>
  <c r="A1041" i="25"/>
  <c r="A1042" i="25"/>
  <c r="A1043" i="25"/>
  <c r="A1044" i="25"/>
  <c r="A1045" i="25"/>
  <c r="A1046" i="25"/>
  <c r="A1047" i="25"/>
  <c r="A1048" i="25"/>
  <c r="A1049" i="25"/>
  <c r="A1050" i="25"/>
  <c r="A1051" i="25"/>
  <c r="A1052" i="25"/>
  <c r="A1053" i="25"/>
  <c r="A1054" i="25"/>
  <c r="A1055" i="25"/>
  <c r="A1056" i="25"/>
  <c r="A1057" i="25"/>
  <c r="A1058" i="25"/>
  <c r="A1059" i="25"/>
  <c r="A1060" i="25"/>
  <c r="A1061" i="25"/>
  <c r="A1062" i="25"/>
  <c r="A1063" i="25"/>
  <c r="A1064" i="25"/>
  <c r="A1065" i="25"/>
  <c r="A1066" i="25"/>
  <c r="A1067" i="25"/>
  <c r="A1068" i="25"/>
  <c r="A1069" i="25"/>
  <c r="A1070" i="25"/>
  <c r="A1071" i="25"/>
  <c r="A1072" i="25"/>
  <c r="A1073" i="25"/>
  <c r="A1074" i="25"/>
  <c r="A1075" i="25"/>
  <c r="A1076" i="25"/>
  <c r="A1077" i="25"/>
  <c r="A1078" i="25"/>
  <c r="A1079" i="25"/>
  <c r="A1080" i="25"/>
  <c r="A1081" i="25"/>
  <c r="A1082" i="25"/>
  <c r="A1083" i="25"/>
  <c r="A1084" i="25"/>
  <c r="A1085" i="25"/>
  <c r="A1086" i="25"/>
  <c r="A1087" i="25"/>
  <c r="A1088" i="25"/>
  <c r="A1089" i="25"/>
  <c r="A1090" i="25"/>
  <c r="A1091" i="25"/>
  <c r="A1092" i="25"/>
  <c r="A1093" i="25"/>
  <c r="A1094" i="25"/>
  <c r="A1095" i="25"/>
  <c r="A1096" i="25"/>
  <c r="A1097" i="25"/>
  <c r="A1098" i="25"/>
  <c r="A1099" i="25"/>
  <c r="A1100" i="25"/>
  <c r="A1101" i="25"/>
  <c r="A1102" i="25"/>
  <c r="A1103" i="25"/>
  <c r="A1104" i="25"/>
  <c r="A1105" i="25"/>
  <c r="A1106" i="25"/>
  <c r="A1107" i="25"/>
  <c r="A1108" i="25"/>
  <c r="A1109" i="25"/>
  <c r="A1110" i="25"/>
  <c r="A1111" i="25"/>
  <c r="A1112" i="25"/>
  <c r="A1113" i="25"/>
  <c r="A1114" i="25"/>
  <c r="A1115" i="25"/>
  <c r="A1116" i="25"/>
  <c r="A1117" i="25"/>
  <c r="A1118" i="25"/>
  <c r="A1119" i="25"/>
  <c r="A1120" i="25"/>
  <c r="A1121" i="25"/>
  <c r="A1122" i="25"/>
  <c r="A1123" i="25"/>
  <c r="A1124" i="25"/>
  <c r="A1125" i="25"/>
  <c r="A1126" i="25"/>
  <c r="A1127" i="25"/>
  <c r="A1128" i="25"/>
  <c r="A1129" i="25"/>
  <c r="A1130" i="25"/>
  <c r="A1131" i="25"/>
  <c r="A1132" i="25"/>
  <c r="A1133" i="25"/>
  <c r="A1134" i="25"/>
  <c r="A1135" i="25"/>
  <c r="A1136" i="25"/>
  <c r="A1137" i="25"/>
  <c r="A1138" i="25"/>
  <c r="A1139" i="25"/>
  <c r="A1140" i="25"/>
  <c r="A1141" i="25"/>
  <c r="A1142" i="25"/>
  <c r="A1143" i="25"/>
  <c r="A1144" i="25"/>
  <c r="A1145" i="25"/>
  <c r="A1146" i="25"/>
  <c r="A1147" i="25"/>
  <c r="A1148" i="25"/>
  <c r="A1149" i="25"/>
  <c r="A1150" i="25"/>
  <c r="A1151" i="25"/>
  <c r="A1152" i="25"/>
  <c r="A1153" i="25"/>
  <c r="A1154" i="25"/>
  <c r="A1155" i="25"/>
  <c r="A1156" i="25"/>
  <c r="A1157" i="25"/>
  <c r="A1158" i="25"/>
  <c r="A1159" i="25"/>
  <c r="A1160" i="25"/>
  <c r="A1161" i="25"/>
  <c r="A1162" i="25"/>
  <c r="A1163" i="25"/>
  <c r="A1164" i="25"/>
  <c r="A1165" i="25"/>
  <c r="A1166" i="25"/>
  <c r="A1167" i="25"/>
  <c r="A1168" i="25"/>
  <c r="A1169" i="25"/>
  <c r="A1170" i="25"/>
  <c r="A1171" i="25"/>
  <c r="A1172" i="25"/>
  <c r="A1173" i="25"/>
  <c r="A1174" i="25"/>
  <c r="A1175" i="25"/>
  <c r="A1176" i="25"/>
  <c r="A1177" i="25"/>
  <c r="A1178" i="25"/>
  <c r="A1179" i="25"/>
  <c r="A1180" i="25"/>
  <c r="A1181" i="25"/>
  <c r="A1182" i="25"/>
  <c r="A1183" i="25"/>
  <c r="A1184" i="25"/>
  <c r="A1185" i="25"/>
  <c r="A1186" i="25"/>
  <c r="A1187" i="25"/>
  <c r="A1188" i="25"/>
  <c r="A1189" i="25"/>
  <c r="A1190" i="25"/>
  <c r="A1191" i="25"/>
  <c r="A1192" i="25"/>
  <c r="A1193" i="25"/>
  <c r="A1194" i="25"/>
  <c r="A1195" i="25"/>
  <c r="A1196" i="25"/>
  <c r="A1197" i="25"/>
  <c r="A1198" i="25"/>
  <c r="A1199" i="25"/>
  <c r="A1200" i="25"/>
  <c r="A1201" i="25"/>
  <c r="A1202" i="25"/>
  <c r="A1203" i="25"/>
  <c r="A1204" i="25"/>
  <c r="A1205" i="25"/>
  <c r="A1206" i="25"/>
  <c r="A1207" i="25"/>
  <c r="A1208" i="25"/>
  <c r="A1209" i="25"/>
  <c r="A1210" i="25"/>
  <c r="A1211" i="25"/>
  <c r="A1212" i="25"/>
  <c r="A1213" i="25"/>
  <c r="A1214" i="25"/>
  <c r="A1215" i="25"/>
  <c r="A1216" i="25"/>
  <c r="A1217" i="25"/>
  <c r="A1218" i="25"/>
  <c r="A1219" i="25"/>
  <c r="A1220" i="25"/>
  <c r="A1221" i="25"/>
  <c r="A1222" i="25"/>
  <c r="A1223" i="25"/>
  <c r="A1224" i="25"/>
  <c r="A1225" i="25"/>
  <c r="A1226" i="25"/>
  <c r="A1227" i="25"/>
  <c r="A1228" i="25"/>
  <c r="A1229" i="25"/>
  <c r="A1230" i="25"/>
  <c r="A1231" i="25"/>
  <c r="A1232" i="25"/>
  <c r="A1233" i="25"/>
  <c r="A1234" i="25"/>
  <c r="A1235" i="25"/>
  <c r="A1236" i="25"/>
  <c r="A1237" i="25"/>
  <c r="A1238" i="25"/>
  <c r="A1239" i="25"/>
  <c r="A1240" i="25"/>
  <c r="A1241" i="25"/>
  <c r="A1242" i="25"/>
  <c r="A1243" i="25"/>
  <c r="A1244" i="25"/>
  <c r="A1245" i="25"/>
  <c r="A1246" i="25"/>
  <c r="A1247" i="25"/>
  <c r="A1248" i="25"/>
  <c r="A1249" i="25"/>
  <c r="A1250" i="25"/>
  <c r="A1251" i="25"/>
  <c r="A1252" i="25"/>
  <c r="A1253" i="25"/>
  <c r="A1254" i="25"/>
  <c r="A1255" i="25"/>
  <c r="A1256" i="25"/>
  <c r="A1257" i="25"/>
  <c r="A1258" i="25"/>
  <c r="A1259" i="25"/>
  <c r="A1260" i="25"/>
  <c r="A1261" i="25"/>
  <c r="A1262" i="25"/>
  <c r="A1263" i="25"/>
  <c r="A1264" i="25"/>
  <c r="A1265" i="25"/>
  <c r="A1266" i="25"/>
  <c r="A1267" i="25"/>
  <c r="A1268" i="25"/>
  <c r="A1269" i="25"/>
  <c r="A1270" i="25"/>
  <c r="A1271" i="25"/>
  <c r="A1272" i="25"/>
  <c r="A1273" i="25"/>
  <c r="A1274" i="25"/>
  <c r="A1275" i="25"/>
  <c r="A1276" i="25"/>
  <c r="A1277" i="25"/>
  <c r="A1278" i="25"/>
  <c r="A1279" i="25"/>
  <c r="A1280" i="25"/>
  <c r="A1281" i="25"/>
  <c r="A1282" i="25"/>
  <c r="A1283" i="25"/>
  <c r="A1284" i="25"/>
  <c r="A1285" i="25"/>
  <c r="A1286" i="25"/>
  <c r="A1287" i="25"/>
  <c r="A1288" i="25"/>
  <c r="A1289" i="25"/>
  <c r="A1290" i="25"/>
  <c r="A1291" i="25"/>
  <c r="A1292" i="25"/>
  <c r="A1293" i="25"/>
  <c r="A1294" i="25"/>
  <c r="A1295" i="25"/>
  <c r="A1296" i="25"/>
  <c r="A1297" i="25"/>
  <c r="A1298" i="25"/>
  <c r="A1299" i="25"/>
  <c r="A1300" i="25"/>
  <c r="A1301" i="25"/>
  <c r="A1302" i="25"/>
  <c r="A1303" i="25"/>
  <c r="A1304" i="25"/>
  <c r="A1305" i="25"/>
  <c r="A1306" i="25"/>
  <c r="A1307" i="25"/>
  <c r="A1308" i="25"/>
  <c r="A1309" i="25"/>
  <c r="A1310" i="25"/>
  <c r="A1311" i="25"/>
  <c r="A1312" i="25"/>
  <c r="A1313" i="25"/>
  <c r="A1314" i="25"/>
  <c r="A1315" i="25"/>
  <c r="A1316" i="25"/>
  <c r="A1317" i="25"/>
  <c r="A1318" i="25"/>
  <c r="A1319" i="25"/>
  <c r="A1320" i="25"/>
  <c r="A1321" i="25"/>
  <c r="A1322" i="25"/>
  <c r="A1323" i="25"/>
  <c r="A1324" i="25"/>
  <c r="A1325" i="25"/>
  <c r="A1326" i="25"/>
  <c r="A1327" i="25"/>
  <c r="A1328" i="25"/>
  <c r="A1329" i="25"/>
  <c r="A1330" i="25"/>
  <c r="A1331" i="25"/>
  <c r="A1332" i="25"/>
  <c r="A1333" i="25"/>
  <c r="A1334" i="25"/>
  <c r="A1335" i="25"/>
  <c r="A1336" i="25"/>
  <c r="A1337" i="25"/>
  <c r="A1338" i="25"/>
  <c r="A1339" i="25"/>
  <c r="A1340" i="25"/>
  <c r="A1341" i="25"/>
  <c r="A1342" i="25"/>
  <c r="A1343" i="25"/>
  <c r="A1344" i="25"/>
  <c r="A1345" i="25"/>
  <c r="A1346" i="25"/>
  <c r="A1347" i="25"/>
  <c r="A1348" i="25"/>
  <c r="A1349" i="25"/>
  <c r="A1350" i="25"/>
  <c r="A1351" i="25"/>
  <c r="A1352" i="25"/>
  <c r="A1353" i="25"/>
  <c r="A1354" i="25"/>
  <c r="A1355" i="25"/>
  <c r="A1356" i="25"/>
  <c r="A1357" i="25"/>
  <c r="A1358" i="25"/>
  <c r="A1359" i="25"/>
  <c r="A1360" i="25"/>
  <c r="A1361" i="25"/>
  <c r="A1362" i="25"/>
  <c r="A1363" i="25"/>
  <c r="A1364" i="25"/>
  <c r="A1365" i="25"/>
  <c r="A1366" i="25"/>
  <c r="A1367" i="25"/>
  <c r="A1368" i="25"/>
  <c r="A1369" i="25"/>
  <c r="A1370" i="25"/>
  <c r="A1371" i="25"/>
  <c r="A1372" i="25"/>
  <c r="A1373" i="25"/>
  <c r="A1374" i="25"/>
  <c r="A1375" i="25"/>
  <c r="A1376" i="25"/>
  <c r="A1377" i="25"/>
  <c r="A1378" i="25"/>
  <c r="A1379" i="25"/>
  <c r="A1380" i="25"/>
  <c r="A1381" i="25"/>
  <c r="A1382" i="25"/>
  <c r="A1383" i="25"/>
  <c r="A1384" i="25"/>
  <c r="A1385" i="25"/>
  <c r="A1386" i="25"/>
  <c r="A1387" i="25"/>
  <c r="A1388" i="25"/>
  <c r="A1389" i="25"/>
  <c r="A1390" i="25"/>
  <c r="A1391" i="25"/>
  <c r="A1392" i="25"/>
  <c r="A1393" i="25"/>
  <c r="A1394" i="25"/>
  <c r="A1395" i="25"/>
  <c r="A1396" i="25"/>
  <c r="A1397" i="25"/>
  <c r="A1398" i="25"/>
  <c r="A1399" i="25"/>
  <c r="A1400" i="25"/>
  <c r="A1401" i="25"/>
  <c r="A1402" i="25"/>
  <c r="A1403" i="25"/>
  <c r="A1404" i="25"/>
  <c r="A1405" i="25"/>
  <c r="A1406" i="25"/>
  <c r="A1407" i="25"/>
  <c r="A1408" i="25"/>
  <c r="A1409" i="25"/>
  <c r="A1410" i="25"/>
  <c r="A1411" i="25"/>
  <c r="A1412" i="25"/>
  <c r="A1413" i="25"/>
  <c r="A1414" i="25"/>
  <c r="A1415" i="25"/>
  <c r="A1416" i="25"/>
  <c r="A1417" i="25"/>
  <c r="A1418" i="25"/>
  <c r="A1419" i="25"/>
  <c r="A1420" i="25"/>
  <c r="A1421" i="25"/>
  <c r="A1422" i="25"/>
  <c r="A1423" i="25"/>
  <c r="A1424" i="25"/>
  <c r="A1425" i="25"/>
  <c r="A1426" i="25"/>
  <c r="A1427" i="25"/>
  <c r="A1428" i="25"/>
  <c r="A1429" i="25"/>
  <c r="A1430" i="25"/>
  <c r="A1431" i="25"/>
  <c r="A1432" i="25"/>
  <c r="A1433" i="25"/>
  <c r="A1434" i="25"/>
  <c r="A1435" i="25"/>
  <c r="A1436" i="25"/>
  <c r="A1437" i="25"/>
  <c r="A1438" i="25"/>
  <c r="A1439" i="25"/>
  <c r="A1440" i="25"/>
  <c r="A1441" i="25"/>
  <c r="A1442" i="25"/>
  <c r="A1443" i="25"/>
  <c r="A1444" i="25"/>
  <c r="A1445" i="25"/>
  <c r="A1446" i="25"/>
  <c r="A1447" i="25"/>
  <c r="A1448" i="25"/>
  <c r="A1449" i="25"/>
  <c r="A1450" i="25"/>
  <c r="A1451" i="25"/>
  <c r="A1452" i="25"/>
  <c r="A1453" i="25"/>
  <c r="A1454" i="25"/>
  <c r="A1455" i="25"/>
  <c r="A1456" i="25"/>
  <c r="A1457" i="25"/>
  <c r="A1458" i="25"/>
  <c r="A1459" i="25"/>
  <c r="A1460" i="25"/>
  <c r="A1461" i="25"/>
  <c r="A1462" i="25"/>
  <c r="A1463" i="25"/>
  <c r="A1464" i="25"/>
  <c r="A1465" i="25"/>
  <c r="A1466" i="25"/>
  <c r="A1467" i="25"/>
  <c r="A1468" i="25"/>
  <c r="A1469" i="25"/>
  <c r="A1470" i="25"/>
  <c r="A1471" i="25"/>
  <c r="A1472" i="25"/>
  <c r="A1473" i="25"/>
  <c r="A1474" i="25"/>
  <c r="A1475" i="25"/>
  <c r="A1476" i="25"/>
  <c r="A1477" i="25"/>
  <c r="A1478" i="25"/>
  <c r="A1479" i="25"/>
  <c r="A1480" i="25"/>
  <c r="A1481" i="25"/>
  <c r="A1482" i="25"/>
  <c r="A1483" i="25"/>
  <c r="A1484" i="25"/>
  <c r="A1485" i="25"/>
  <c r="A1486" i="25"/>
  <c r="A1487" i="25"/>
  <c r="A1488" i="25"/>
  <c r="A1489" i="25"/>
  <c r="A1490" i="25"/>
  <c r="A1491" i="25"/>
  <c r="A1492" i="25"/>
  <c r="A1493" i="25"/>
  <c r="A1494" i="25"/>
  <c r="A1495" i="25"/>
  <c r="A1496" i="25"/>
  <c r="A1497" i="25"/>
  <c r="A1498" i="25"/>
  <c r="A1499" i="25"/>
  <c r="A1500" i="25"/>
  <c r="A1501" i="25"/>
  <c r="A1502" i="25"/>
  <c r="A1503" i="25"/>
  <c r="A1504" i="25"/>
  <c r="A1505" i="25"/>
  <c r="A1506" i="25"/>
  <c r="A1507" i="25"/>
  <c r="A1508" i="25"/>
  <c r="A1509" i="25"/>
  <c r="A1510" i="25"/>
  <c r="A1511" i="25"/>
  <c r="A1512" i="25"/>
  <c r="A1513" i="25"/>
  <c r="A1514" i="25"/>
  <c r="A1515" i="25"/>
  <c r="A1516" i="25"/>
  <c r="A1517" i="25"/>
  <c r="A1518" i="25"/>
  <c r="A1519" i="25"/>
  <c r="A1520" i="25"/>
  <c r="A1521" i="25"/>
  <c r="A1522" i="25"/>
  <c r="A1523" i="25"/>
  <c r="A1524" i="25"/>
  <c r="A1525" i="25"/>
  <c r="A1526" i="25"/>
  <c r="A1527" i="25"/>
  <c r="A1528" i="25"/>
  <c r="A1529" i="25"/>
  <c r="A1530" i="25"/>
  <c r="A1531" i="25"/>
  <c r="A1532" i="25"/>
  <c r="A1533" i="25"/>
  <c r="A1534" i="25"/>
  <c r="A1535" i="25"/>
  <c r="A1536" i="25"/>
  <c r="A1537" i="25"/>
  <c r="A1538" i="25"/>
  <c r="A1539" i="25"/>
  <c r="A1540" i="25"/>
  <c r="A1541" i="25"/>
  <c r="A1542" i="25"/>
  <c r="A1543" i="25"/>
  <c r="A1544" i="25"/>
  <c r="A1545" i="25"/>
  <c r="A1546" i="25"/>
  <c r="A1547" i="25"/>
  <c r="A1548" i="25"/>
  <c r="A1549" i="25"/>
  <c r="A1550" i="25"/>
  <c r="A1551" i="25"/>
  <c r="A1552" i="25"/>
  <c r="A1553" i="25"/>
  <c r="A1554" i="25"/>
  <c r="A1555" i="25"/>
  <c r="A1556" i="25"/>
  <c r="A1557" i="25"/>
  <c r="A1558" i="25"/>
  <c r="A1559" i="25"/>
  <c r="A1560" i="25"/>
  <c r="A1561" i="25"/>
  <c r="A1562" i="25"/>
  <c r="A1563" i="25"/>
  <c r="A1564" i="25"/>
  <c r="A1565" i="25"/>
  <c r="A1566" i="25"/>
  <c r="A1567" i="25"/>
  <c r="A1568" i="25"/>
  <c r="A1569" i="25"/>
  <c r="A1570" i="25"/>
  <c r="A1571" i="25"/>
  <c r="A1572" i="25"/>
  <c r="A1573" i="25"/>
  <c r="A1574" i="25"/>
  <c r="A1575" i="25"/>
  <c r="A1576" i="25"/>
  <c r="A1577" i="25"/>
  <c r="A1578" i="25"/>
  <c r="A1579" i="25"/>
  <c r="A1580" i="25"/>
  <c r="A1581" i="25"/>
  <c r="A1582" i="25"/>
  <c r="A1583" i="25"/>
  <c r="A1584" i="25"/>
  <c r="A1585" i="25"/>
  <c r="A1586" i="25"/>
  <c r="A1587" i="25"/>
  <c r="A1588" i="25"/>
  <c r="A1589" i="25"/>
  <c r="A1590" i="25"/>
  <c r="A1591" i="25"/>
  <c r="A1592" i="25"/>
  <c r="A1593" i="25"/>
  <c r="A1594" i="25"/>
  <c r="A1595" i="25"/>
  <c r="A1596" i="25"/>
  <c r="A1597" i="25"/>
  <c r="A1598" i="25"/>
  <c r="A1599" i="25"/>
  <c r="A1600" i="25"/>
  <c r="A1601" i="25"/>
  <c r="A1602" i="25"/>
  <c r="A1603" i="25"/>
  <c r="A1604" i="25"/>
  <c r="A1605" i="25"/>
  <c r="A1606" i="25"/>
  <c r="A1607" i="25"/>
  <c r="A1608" i="25"/>
  <c r="A1609" i="25"/>
  <c r="A1610" i="25"/>
  <c r="A1611" i="25"/>
  <c r="A1612" i="25"/>
  <c r="A1613" i="25"/>
  <c r="A1614" i="25"/>
  <c r="A1615" i="25"/>
  <c r="A1616" i="25"/>
  <c r="A1617" i="25"/>
  <c r="A1618" i="25"/>
  <c r="A1619" i="25"/>
  <c r="A1620" i="25"/>
  <c r="A1621" i="25"/>
  <c r="A1622" i="25"/>
  <c r="A1623" i="25"/>
  <c r="A1624" i="25"/>
  <c r="A1625" i="25"/>
  <c r="A1626" i="25"/>
  <c r="A1627" i="25"/>
  <c r="A1628" i="25"/>
  <c r="A1629" i="25"/>
  <c r="A1630" i="25"/>
  <c r="A1631" i="25"/>
  <c r="A1632" i="25"/>
  <c r="A1633" i="25"/>
  <c r="A1634" i="25"/>
  <c r="A1635" i="25"/>
  <c r="A1636" i="25"/>
  <c r="A1637" i="25"/>
  <c r="A1638" i="25"/>
  <c r="A1639" i="25"/>
  <c r="A1640" i="25"/>
  <c r="A1641" i="25"/>
  <c r="A1642" i="25"/>
  <c r="A1643" i="25"/>
  <c r="A1644" i="25"/>
  <c r="A1645" i="25"/>
  <c r="A1646" i="25"/>
  <c r="A1647" i="25"/>
  <c r="A1648" i="25"/>
  <c r="A1649" i="25"/>
  <c r="A1650" i="25"/>
  <c r="A1651" i="25"/>
  <c r="A1652" i="25"/>
  <c r="A1653" i="25"/>
  <c r="A1654" i="25"/>
  <c r="A1655" i="25"/>
  <c r="A1656" i="25"/>
  <c r="A1657" i="25"/>
  <c r="A1658" i="25"/>
  <c r="A1659" i="25"/>
  <c r="A1660" i="25"/>
  <c r="A1661" i="25"/>
  <c r="A1662" i="25"/>
  <c r="A1663" i="25"/>
  <c r="A1664" i="25"/>
  <c r="A1665" i="25"/>
  <c r="A1666" i="25"/>
  <c r="A1667" i="25"/>
  <c r="A1668" i="25"/>
  <c r="A1669" i="25"/>
  <c r="A1670" i="25"/>
  <c r="A1671" i="25"/>
  <c r="A1672" i="25"/>
  <c r="A1673" i="25"/>
  <c r="A1674" i="25"/>
  <c r="A1675" i="25"/>
  <c r="A1676" i="25"/>
  <c r="A1677" i="25"/>
  <c r="A1678" i="25"/>
  <c r="A1679" i="25"/>
  <c r="A1680" i="25"/>
  <c r="A1681" i="25"/>
  <c r="A1682" i="25"/>
  <c r="A1683" i="25"/>
  <c r="A1684" i="25"/>
  <c r="A1685" i="25"/>
  <c r="A1686" i="25"/>
  <c r="A1687" i="25"/>
  <c r="A1688" i="25"/>
  <c r="A1689" i="25"/>
  <c r="A1690" i="25"/>
  <c r="A1691" i="25"/>
  <c r="A1692" i="25"/>
  <c r="A1693" i="25"/>
  <c r="A1694" i="25"/>
  <c r="A1695" i="25"/>
  <c r="A1696" i="25"/>
  <c r="A1697" i="25"/>
  <c r="A1698" i="25"/>
  <c r="A1699" i="25"/>
  <c r="A1700" i="25"/>
  <c r="A1701" i="25"/>
  <c r="A1702" i="25"/>
  <c r="A1703" i="25"/>
  <c r="A1704" i="25"/>
  <c r="A1705" i="25"/>
  <c r="A1706" i="25"/>
  <c r="A1707" i="25"/>
  <c r="A1708" i="25"/>
  <c r="A1709" i="25"/>
  <c r="A1710" i="25"/>
  <c r="A1711" i="25"/>
  <c r="A1712" i="25"/>
  <c r="A1713" i="25"/>
  <c r="A1714" i="25"/>
  <c r="A1715" i="25"/>
  <c r="A1716" i="25"/>
  <c r="A1717" i="25"/>
  <c r="A1718" i="25"/>
  <c r="A1719" i="25"/>
  <c r="A1720" i="25"/>
  <c r="A1721" i="25"/>
  <c r="A1722" i="25"/>
  <c r="A1723" i="25"/>
  <c r="A1724" i="25"/>
  <c r="A1725" i="25"/>
  <c r="A1726" i="25"/>
  <c r="A1727" i="25"/>
  <c r="A1728" i="25"/>
  <c r="A1729" i="25"/>
  <c r="A1730" i="25"/>
  <c r="A1731" i="25"/>
  <c r="A1732" i="25"/>
  <c r="A1733" i="25"/>
  <c r="A1734" i="25"/>
  <c r="A1735" i="25"/>
  <c r="A1736" i="25"/>
  <c r="A1737" i="25"/>
  <c r="A1738" i="25"/>
  <c r="A1739" i="25"/>
  <c r="A1740" i="25"/>
  <c r="A1741" i="25"/>
  <c r="A1742" i="25"/>
  <c r="A1743" i="25"/>
  <c r="A1744" i="25"/>
  <c r="A1745" i="25"/>
  <c r="A1746" i="25"/>
  <c r="A1747" i="25"/>
  <c r="A1748" i="25"/>
  <c r="A1749" i="25"/>
  <c r="A1750" i="25"/>
  <c r="A1751" i="25"/>
  <c r="A1752" i="25"/>
  <c r="A1753" i="25"/>
  <c r="A1754" i="25"/>
  <c r="A1755" i="25"/>
  <c r="A1756" i="25"/>
  <c r="A1757" i="25"/>
  <c r="A1758" i="25"/>
  <c r="A1759" i="25"/>
  <c r="A1760" i="25"/>
  <c r="A1761" i="25"/>
  <c r="A1762" i="25"/>
  <c r="A1763" i="25"/>
  <c r="A1764" i="25"/>
  <c r="A1765" i="25"/>
  <c r="A1766" i="25"/>
  <c r="A1767" i="25"/>
  <c r="A1768" i="25"/>
  <c r="A1769" i="25"/>
  <c r="A1770" i="25"/>
  <c r="A1771" i="25"/>
  <c r="A1772" i="25"/>
  <c r="A1773" i="25"/>
  <c r="A1774" i="25"/>
  <c r="A1775" i="25"/>
  <c r="A1776" i="25"/>
  <c r="A1777" i="25"/>
  <c r="A1778" i="25"/>
  <c r="A1779" i="25"/>
  <c r="A1780" i="25"/>
  <c r="A1781" i="25"/>
  <c r="A1782" i="25"/>
  <c r="A1783" i="25"/>
  <c r="A1784" i="25"/>
  <c r="A1785" i="25"/>
  <c r="A1786" i="25"/>
  <c r="A1787" i="25"/>
  <c r="A1788" i="25"/>
  <c r="A1789" i="25"/>
  <c r="A1790" i="25"/>
  <c r="A1791" i="25"/>
  <c r="A1792" i="25"/>
  <c r="A1793" i="25"/>
  <c r="A1794" i="25"/>
  <c r="A1795" i="25"/>
  <c r="A1796" i="25"/>
  <c r="A1797" i="25"/>
  <c r="A1798" i="25"/>
  <c r="A1799" i="25"/>
  <c r="A1800" i="25"/>
  <c r="A1801" i="25"/>
  <c r="A1802" i="25"/>
  <c r="A1803" i="25"/>
  <c r="A1804" i="25"/>
  <c r="A1805" i="25"/>
  <c r="A1806" i="25"/>
  <c r="A1807" i="25"/>
  <c r="A1808" i="25"/>
  <c r="A1809" i="25"/>
  <c r="A1810" i="25"/>
  <c r="A1811" i="25"/>
  <c r="A1812" i="25"/>
  <c r="A1813" i="25"/>
  <c r="A1814" i="25"/>
  <c r="A1815" i="25"/>
  <c r="A1816" i="25"/>
  <c r="A1817" i="25"/>
  <c r="A1818" i="25"/>
  <c r="A1819" i="25"/>
  <c r="A1820" i="25"/>
  <c r="A1821" i="25"/>
  <c r="A1822" i="25"/>
  <c r="A1823" i="25"/>
  <c r="A1824" i="25"/>
  <c r="A1825" i="25"/>
  <c r="A1826" i="25"/>
  <c r="A1827" i="25"/>
  <c r="A1828" i="25"/>
  <c r="A1829" i="25"/>
  <c r="A1830" i="25"/>
  <c r="A1831" i="25"/>
  <c r="A1832" i="25"/>
  <c r="A1833" i="25"/>
  <c r="A1834" i="25"/>
  <c r="A1835" i="25"/>
  <c r="A1836" i="25"/>
  <c r="A1837" i="25"/>
  <c r="A1838" i="25"/>
  <c r="A1839" i="25"/>
  <c r="A1840" i="25"/>
  <c r="A1841" i="25"/>
  <c r="A1842" i="25"/>
  <c r="A1843" i="25"/>
  <c r="A1844" i="25"/>
  <c r="A1845" i="25"/>
  <c r="A1846" i="25"/>
  <c r="A1847" i="25"/>
  <c r="A1848" i="25"/>
  <c r="A1849" i="25"/>
  <c r="A1850" i="25"/>
  <c r="A1851" i="25"/>
  <c r="A1852" i="25"/>
  <c r="A1853" i="25"/>
  <c r="A1854" i="25"/>
  <c r="A1855" i="25"/>
  <c r="A1856" i="25"/>
  <c r="A1857" i="25"/>
  <c r="A1858" i="25"/>
  <c r="A1859" i="25"/>
  <c r="A1860" i="25"/>
  <c r="A1861" i="25"/>
  <c r="A1862" i="25"/>
  <c r="A1863" i="25"/>
  <c r="A1864" i="25"/>
  <c r="A1865" i="25"/>
  <c r="A1866" i="25"/>
  <c r="A1867" i="25"/>
  <c r="A1868" i="25"/>
  <c r="A1869" i="25"/>
  <c r="A1870" i="25"/>
  <c r="A1871" i="25"/>
  <c r="A1872" i="25"/>
  <c r="A1873" i="25"/>
  <c r="A1874" i="25"/>
  <c r="A1875" i="25"/>
  <c r="A1876" i="25"/>
  <c r="A1877" i="25"/>
  <c r="A1878" i="25"/>
  <c r="A1879" i="25"/>
  <c r="A1880" i="25"/>
  <c r="A1881" i="25"/>
  <c r="A1882" i="25"/>
  <c r="A1883" i="25"/>
  <c r="A1884" i="25"/>
  <c r="A1885" i="25"/>
  <c r="A1886" i="25"/>
  <c r="A1887" i="25"/>
  <c r="A1888" i="25"/>
  <c r="A1889" i="25"/>
  <c r="A1890" i="25"/>
  <c r="A1891" i="25"/>
  <c r="A1892" i="25"/>
  <c r="A1893" i="25"/>
  <c r="A1894" i="25"/>
  <c r="A1895" i="25"/>
  <c r="A1896" i="25"/>
  <c r="A1897" i="25"/>
  <c r="B8" i="17" l="1"/>
  <c r="AB17" i="16"/>
  <c r="Z17" i="16"/>
  <c r="W17" i="16"/>
  <c r="T17" i="16"/>
  <c r="S17" i="16"/>
  <c r="Q17" i="16"/>
  <c r="O17" i="16"/>
  <c r="R17" i="16"/>
  <c r="P17" i="16"/>
  <c r="N17" i="16"/>
  <c r="M17" i="16"/>
  <c r="L17" i="16"/>
  <c r="K17" i="16"/>
  <c r="J17" i="16"/>
  <c r="I17" i="16"/>
  <c r="H17" i="16"/>
  <c r="G17" i="16"/>
  <c r="F17" i="16"/>
  <c r="E17" i="16"/>
  <c r="D17" i="16"/>
  <c r="C17" i="16"/>
  <c r="G31" i="17"/>
  <c r="G30" i="17"/>
  <c r="W1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kobenishi</author>
    <author>神戸支部04</author>
    <author>宅建協会 神戸西支部</author>
  </authors>
  <commentList>
    <comment ref="E6" authorId="0" shapeId="0" xr:uid="{581756A1-2CBF-411E-BC9F-5984F9182E07}">
      <text>
        <r>
          <rPr>
            <sz val="11"/>
            <color indexed="81"/>
            <rFont val="ＭＳ Ｐゴシック"/>
            <family val="3"/>
            <charset val="128"/>
          </rPr>
          <t>組織変更には、現在の免許後
商号変更、法人の合併などがあった場合のみその旨記入
組織変更（個人から法人）や
所在地・代表者等の変更は不要</t>
        </r>
      </text>
    </comment>
    <comment ref="B7" authorId="1" shapeId="0" xr:uid="{0897DDC1-08A8-4FE7-BB17-775656CA10B9}">
      <text>
        <r>
          <rPr>
            <sz val="11"/>
            <color indexed="81"/>
            <rFont val="MS P ゴシック"/>
            <family val="3"/>
            <charset val="128"/>
          </rPr>
          <t>最初の免許日</t>
        </r>
      </text>
    </comment>
    <comment ref="E14" authorId="0" shapeId="0" xr:uid="{3340075A-0717-42EF-8DE7-3DA0D8192C0A}">
      <text>
        <r>
          <rPr>
            <sz val="11"/>
            <color indexed="81"/>
            <rFont val="ＭＳ Ｐゴシック"/>
            <family val="3"/>
            <charset val="128"/>
          </rPr>
          <t>右記注意事項参照</t>
        </r>
      </text>
    </comment>
    <comment ref="I14" authorId="1" shapeId="0" xr:uid="{6CBC356C-4A50-4E0D-B3A2-13B733ACDC18}">
      <text>
        <r>
          <rPr>
            <b/>
            <sz val="11"/>
            <color indexed="81"/>
            <rFont val="MS P ゴシック"/>
            <family val="3"/>
            <charset val="128"/>
          </rPr>
          <t>消費税含まない</t>
        </r>
      </text>
    </comment>
    <comment ref="V15" authorId="2" shapeId="0" xr:uid="{E59399C6-D5B4-4B0B-9DCC-B38B0D4C6C4E}">
      <text>
        <r>
          <rPr>
            <sz val="11"/>
            <color indexed="81"/>
            <rFont val="ＭＳ Ｐゴシック"/>
            <family val="3"/>
            <charset val="128"/>
            <scheme val="minor"/>
          </rPr>
          <t>入力例：R6/4/1</t>
        </r>
      </text>
    </comment>
    <comment ref="E20" authorId="0" shapeId="0" xr:uid="{F722A793-2040-4D52-BA1C-9B7469ED2E54}">
      <text>
        <r>
          <rPr>
            <sz val="10"/>
            <color indexed="81"/>
            <rFont val="ＭＳ Ｐゴシック"/>
            <family val="3"/>
            <charset val="128"/>
          </rPr>
          <t>上段：売買の実績</t>
        </r>
      </text>
    </comment>
    <comment ref="E21" authorId="0" shapeId="0" xr:uid="{E763EA5B-2940-49DD-987A-60F0E0E3EE8E}">
      <text>
        <r>
          <rPr>
            <sz val="10"/>
            <color indexed="81"/>
            <rFont val="ＭＳ Ｐゴシック"/>
            <family val="3"/>
            <charset val="128"/>
          </rPr>
          <t>下段：交換の実績</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4" authorId="0" shapeId="0" xr:uid="{1DC2A512-9B7C-4E19-BCE9-1896C1B91559}">
      <text>
        <r>
          <rPr>
            <sz val="11"/>
            <color indexed="81"/>
            <rFont val="ＭＳ Ｐゴシック"/>
            <family val="3"/>
            <charset val="128"/>
          </rPr>
          <t>住所地図等をコピーしたもの、パソコンからダウンロードしたものなどを貼り付けても可。または手書したものでも可。事務所の位置がわかるように朱印をすること。最寄りの公共の交通機関を付し、事務所までの所要時間も記入。</t>
        </r>
      </text>
    </comment>
    <comment ref="B7" authorId="0" shapeId="0" xr:uid="{1B727F8A-40B7-492A-89EF-CD932C4C1A7E}">
      <text>
        <r>
          <rPr>
            <sz val="14"/>
            <color indexed="81"/>
            <rFont val="ＭＳ Ｐゴシック"/>
            <family val="3"/>
            <charset val="128"/>
          </rPr>
          <t>画像挿入可能</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2" authorId="0" shapeId="0" xr:uid="{82C5E58A-2384-4970-B1DC-1C6A58183C99}">
      <text>
        <r>
          <rPr>
            <sz val="11"/>
            <color indexed="81"/>
            <rFont val="MS P ゴシック"/>
            <family val="3"/>
            <charset val="128"/>
          </rPr>
          <t>個人免許のみ必要</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A3" authorId="0" shapeId="0" xr:uid="{47AFF05C-9D34-45EF-951F-A0D542327CFA}">
      <text>
        <r>
          <rPr>
            <sz val="11"/>
            <color indexed="81"/>
            <rFont val="MS P ゴシック"/>
            <family val="3"/>
            <charset val="128"/>
          </rPr>
          <t>個人免許のみ必要</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kobenishi-k</author>
  </authors>
  <commentList>
    <comment ref="O3" authorId="0" shapeId="0" xr:uid="{F5C309CD-E993-493E-9C45-9218CA49624B}">
      <text>
        <r>
          <rPr>
            <b/>
            <sz val="12"/>
            <color indexed="81"/>
            <rFont val="MS P ゴシック"/>
            <family val="3"/>
            <charset val="128"/>
          </rPr>
          <t>理由書の添付が必要な場合
①添付資料（１）第一面・第二面の宅地建物取引業経歴書に記載の
　過去5年間の業の実績において、一年以上実績がない場合には、
　その期間に対する弁明書（理由書）の添付が必要です。
　　内容例：実績がなかった期間、その理由、今後の対策等
　</t>
        </r>
        <r>
          <rPr>
            <sz val="12"/>
            <color indexed="81"/>
            <rFont val="MS P ゴシック"/>
            <family val="3"/>
            <charset val="128"/>
          </rPr>
          <t>※以下、宅地建物取引業法より抜粋
 　（免許の取消し） 
　　第６６条 　第１項
　　国土交通大臣又は都道府県知事は、その免許を受けた宅地建物取引業者
　　が次の各号のいずれかに該当する場合においては、当該免許を取り消さ
　　なければならない。
　　　～　略　～</t>
        </r>
        <r>
          <rPr>
            <b/>
            <sz val="12"/>
            <color indexed="81"/>
            <rFont val="MS P ゴシック"/>
            <family val="3"/>
            <charset val="128"/>
          </rPr>
          <t xml:space="preserve">
　　第６号 　</t>
        </r>
        <r>
          <rPr>
            <b/>
            <u/>
            <sz val="12"/>
            <color indexed="81"/>
            <rFont val="MS P ゴシック"/>
            <family val="3"/>
            <charset val="128"/>
          </rPr>
          <t xml:space="preserve">免許を受けてから一年以内に事業を開始せず、又は引き
</t>
        </r>
        <r>
          <rPr>
            <b/>
            <sz val="12"/>
            <color indexed="81"/>
            <rFont val="MS P ゴシック"/>
            <family val="3"/>
            <charset val="128"/>
          </rPr>
          <t>　　</t>
        </r>
        <r>
          <rPr>
            <b/>
            <u/>
            <sz val="12"/>
            <color indexed="81"/>
            <rFont val="MS P ゴシック"/>
            <family val="3"/>
            <charset val="128"/>
          </rPr>
          <t>続いて一年以上事業を休止したとき</t>
        </r>
        <r>
          <rPr>
            <b/>
            <sz val="12"/>
            <color indexed="81"/>
            <rFont val="MS P ゴシック"/>
            <family val="3"/>
            <charset val="128"/>
          </rPr>
          <t>。</t>
        </r>
        <r>
          <rPr>
            <sz val="12"/>
            <color indexed="81"/>
            <rFont val="MS P ゴシック"/>
            <family val="3"/>
            <charset val="128"/>
          </rPr>
          <t xml:space="preserve">　　　　　　　　
</t>
        </r>
        <r>
          <rPr>
            <b/>
            <sz val="12"/>
            <color indexed="81"/>
            <rFont val="MS P ゴシック"/>
            <family val="3"/>
            <charset val="128"/>
          </rPr>
          <t>②諸般の事情により、申請書類と実際の内容が異なる場合は証明書の
　添付と併せて理由書が必要。
　　内容例：専任の確認書類についての補足説明。　
③その他、免許権者の判断により理由書を求める場合がございます。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宅建協会 神戸西支部</author>
    <author>kobenishi</author>
  </authors>
  <commentList>
    <comment ref="A1" authorId="0" shapeId="0" xr:uid="{C35CC736-58E8-4E45-9BE1-2ED0B1E52B1B}">
      <text>
        <r>
          <rPr>
            <b/>
            <sz val="14"/>
            <color indexed="81"/>
            <rFont val="MS P ゴシック"/>
            <family val="3"/>
            <charset val="128"/>
          </rPr>
          <t>自己物件の売買・交換について記入</t>
        </r>
      </text>
    </comment>
    <comment ref="E2" authorId="1" shapeId="0" xr:uid="{E9CAEA7A-1723-4E75-AC79-BC0B446E5F15}">
      <text>
        <r>
          <rPr>
            <sz val="11"/>
            <color indexed="81"/>
            <rFont val="ＭＳ Ｐゴシック"/>
            <family val="3"/>
            <charset val="128"/>
          </rPr>
          <t>右記注意事項参照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神戸支部04</author>
    <author>kobenishi</author>
    <author>kobenishi-k</author>
    <author>宅建協会 神戸西支部</author>
  </authors>
  <commentList>
    <comment ref="A1" authorId="0" shapeId="0" xr:uid="{8FEE691D-6FE4-46D0-B6E4-BF3DD6CE332C}">
      <text>
        <r>
          <rPr>
            <b/>
            <sz val="11"/>
            <color indexed="81"/>
            <rFont val="MS P ゴシック"/>
            <family val="3"/>
            <charset val="128"/>
          </rPr>
          <t>必要人数分コピーして作成してください</t>
        </r>
      </text>
    </comment>
    <comment ref="J1" authorId="0" shapeId="0" xr:uid="{D81856B4-3671-42F6-B40C-4965331253F2}">
      <text>
        <r>
          <rPr>
            <b/>
            <sz val="14"/>
            <color indexed="81"/>
            <rFont val="MS P ゴシック"/>
            <family val="3"/>
            <charset val="128"/>
          </rPr>
          <t>本様式で略歴書が必要な人
法人・・・役員及び政令使用人
個人・・・代表者及び政令使用人</t>
        </r>
        <r>
          <rPr>
            <b/>
            <sz val="12"/>
            <color indexed="81"/>
            <rFont val="MS P ゴシック"/>
            <family val="3"/>
            <charset val="128"/>
          </rPr>
          <t xml:space="preserve">
　※当該対象者が専任取引士を兼務する場合は、　　　　『添付書類⑻』の作成を省略することができる。　　</t>
        </r>
      </text>
    </comment>
    <comment ref="B9" authorId="1" shapeId="0" xr:uid="{00000000-0006-0000-0B00-000002000000}">
      <text>
        <r>
          <rPr>
            <sz val="11"/>
            <color indexed="81"/>
            <rFont val="ＭＳ Ｐゴシック"/>
            <family val="3"/>
            <charset val="128"/>
          </rPr>
          <t>役職名を記入し、常勤・非常勤の別を（）書きで記入</t>
        </r>
      </text>
    </comment>
    <comment ref="I9" authorId="2" shapeId="0" xr:uid="{22728286-CFC3-47F1-A821-3A60D0707434}">
      <text>
        <r>
          <rPr>
            <sz val="11"/>
            <color indexed="81"/>
            <rFont val="MS P ゴシック"/>
            <family val="3"/>
            <charset val="128"/>
          </rPr>
          <t>宅地建物取引士登録のある人は記入</t>
        </r>
      </text>
    </comment>
    <comment ref="B10" authorId="3" shapeId="0" xr:uid="{1C17C363-DFCC-49AC-B256-0A52E26AB4F0}">
      <text>
        <r>
          <rPr>
            <b/>
            <sz val="11"/>
            <color indexed="81"/>
            <rFont val="ＭＳ Ｐゴシック"/>
            <family val="3"/>
            <charset val="128"/>
          </rPr>
          <t>職歴の　　書き方　　　右記　　　　注意事項　　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kobenishi-k</author>
    <author>kobenishi</author>
  </authors>
  <commentList>
    <comment ref="F5" authorId="0" shapeId="0" xr:uid="{32F98184-2B65-4ED4-BEA2-F61BB4A5360F}">
      <text>
        <r>
          <rPr>
            <sz val="11"/>
            <color indexed="81"/>
            <rFont val="MS P ゴシック"/>
            <family val="3"/>
            <charset val="128"/>
          </rPr>
          <t>契約書の内容通りに記載※記入例参照</t>
        </r>
      </text>
    </comment>
    <comment ref="N10" authorId="1" shapeId="0" xr:uid="{87A7263A-824C-497C-BC06-8766AA6651A6}">
      <text>
        <r>
          <rPr>
            <sz val="10"/>
            <color indexed="81"/>
            <rFont val="ＭＳ Ｐゴシック"/>
            <family val="3"/>
            <charset val="128"/>
          </rPr>
          <t>　</t>
        </r>
        <r>
          <rPr>
            <sz val="11"/>
            <color indexed="81"/>
            <rFont val="ＭＳ Ｐゴシック"/>
            <family val="3"/>
            <charset val="128"/>
          </rPr>
          <t xml:space="preserve">記入例
　　　　　　　　　　　　　　　　  　　　　　事務所の所有者が申請者と異なる場合
　　事　項　　　　　　　 所有者　　　契約相手  　 契約日 　 契約期間　   契約形態    用途
（事務所名）　
　　本店　　　　　　　　宅建一郎           </t>
        </r>
        <r>
          <rPr>
            <u/>
            <sz val="11"/>
            <color indexed="81"/>
            <rFont val="ＭＳ Ｐゴシック"/>
            <family val="3"/>
            <charset val="128"/>
          </rPr>
          <t xml:space="preserve">  個人及び法人所有の場合は所有者欄のみ記載</t>
        </r>
        <r>
          <rPr>
            <sz val="11"/>
            <color indexed="81"/>
            <rFont val="ＭＳ Ｐゴシック"/>
            <family val="3"/>
            <charset val="128"/>
          </rPr>
          <t xml:space="preserve">
（所在地）
神戸市中央区
北長狭通5-526
（事務所名）
　神戸西店　　　　　　宅建(株)　　　　　　　　　　平成29年　 平成29年　　 賃貸借　　事務所
（所在地）　　　　　　代表取締役　　　　　　　　　4月1日　  　4月1日～
神戸市須磨区　　　　宅建一郎　　 　同左　　　　　　　 　 　 平成31年
中落合2-2-5-703　　　　　　　　　　　　　　　　　　　　　　　 　3月31日
　　　　　　　　　　　　　　　　　　　　　　　　　　　　　　　　　　  　（以降2年毎
　　　　　　　　　　　　　　　　　　　　　　　　　　　　　　　　　　　 　　自動更新）
※契約期間について・・・賃貸借契約等の場合は、契約日、契約書に記載の契約期間を
　　　　　　　　　　　　　　　そのまま記入。契約期間終了後の更新の有無についても記入。
※確認書類の提出について
　　①自己所有（法人名義もしくは個人の代表者名義）
　　　　所有の確認できるもの（建物の登記簿または固定資産税通知書等の写し）
　　②法人の代表者個人の所有
　　　　法人と代表者との賃貸契約書の写し及び代表者個人所有の確認できるものの写し
　　③賃貸借
　　　賃貸借契約書の写し
　　④その他
　　　事務局に直接お問い合わせ下さい。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神戸支部04</author>
    <author>kobenishi-k</author>
    <author>宅建協会 神戸西支部</author>
  </authors>
  <commentList>
    <comment ref="A1" authorId="0" shapeId="0" xr:uid="{8294A68C-CCAB-4D41-80F9-CCB56936B8C0}">
      <text>
        <r>
          <rPr>
            <b/>
            <sz val="11"/>
            <color indexed="81"/>
            <rFont val="MS P ゴシック"/>
            <family val="3"/>
            <charset val="128"/>
          </rPr>
          <t>必要人数分コピーして作成してください</t>
        </r>
      </text>
    </comment>
    <comment ref="J1" authorId="0" shapeId="0" xr:uid="{5F0C3995-8540-4C0F-A3E1-2375057E871F}">
      <text>
        <r>
          <rPr>
            <b/>
            <sz val="14"/>
            <color indexed="81"/>
            <rFont val="MS P ゴシック"/>
            <family val="3"/>
            <charset val="128"/>
          </rPr>
          <t>本様式で略歴書が必要な人
法人・・・専任取引士、相談役及び顧問
個人・・・専任取引士</t>
        </r>
      </text>
    </comment>
    <comment ref="I12" authorId="1" shapeId="0" xr:uid="{34834067-5A43-4ACB-860C-627DCBEC22E0}">
      <text>
        <r>
          <rPr>
            <sz val="11"/>
            <color indexed="81"/>
            <rFont val="MS P ゴシック"/>
            <family val="3"/>
            <charset val="128"/>
          </rPr>
          <t>宅地建物取引士
登録番号を記入</t>
        </r>
      </text>
    </comment>
    <comment ref="B13" authorId="2" shapeId="0" xr:uid="{8E46948B-7987-4A22-B538-8248587B2016}">
      <text>
        <r>
          <rPr>
            <b/>
            <sz val="11"/>
            <color indexed="81"/>
            <rFont val="ＭＳ Ｐゴシック"/>
            <family val="3"/>
            <charset val="128"/>
          </rPr>
          <t>職歴の　　書き方　　　右記　　　　注意事項　　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3" authorId="0" shapeId="0" xr:uid="{00000000-0006-0000-0800-000001000000}">
      <text>
        <r>
          <rPr>
            <sz val="11"/>
            <color indexed="81"/>
            <rFont val="ＭＳ Ｐゴシック"/>
            <family val="3"/>
            <charset val="128"/>
          </rPr>
          <t>顔写真が鮮明なコピーを添付
・免許有効期限の確認
・登録事項の変更等
　　右記参照</t>
        </r>
      </text>
    </comment>
    <comment ref="B6" authorId="0" shapeId="0" xr:uid="{00000000-0006-0000-0800-000002000000}">
      <text>
        <r>
          <rPr>
            <sz val="14"/>
            <color indexed="81"/>
            <rFont val="ＭＳ Ｐゴシック"/>
            <family val="3"/>
            <charset val="128"/>
          </rPr>
          <t xml:space="preserve">画像挿入可能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神戸支部04</author>
  </authors>
  <commentList>
    <comment ref="B5" authorId="0" shapeId="0" xr:uid="{1346E6FB-2060-4C85-873F-7DB74CA84E5E}">
      <text>
        <r>
          <rPr>
            <b/>
            <sz val="18"/>
            <color indexed="81"/>
            <rFont val="ＭＳ Ｐゴシック"/>
            <family val="3"/>
            <charset val="128"/>
          </rPr>
          <t>添付資料⑶の略歴書を使用した下記の者は要記載
　法人・・・役員及び政令使用人
　個人・・・政令使用人
※専任の宅地建物取引士は記載不要（添付書類⑻を使用）</t>
        </r>
      </text>
    </comment>
    <comment ref="Y15" authorId="0" shapeId="0" xr:uid="{66AE2579-023A-43B3-8FED-D6FEA0F3EEB4}">
      <text>
        <r>
          <rPr>
            <b/>
            <sz val="18"/>
            <color indexed="81"/>
            <rFont val="ＭＳ Ｐゴシック"/>
            <family val="3"/>
            <charset val="128"/>
          </rPr>
          <t>現住所と住民票上の住所が異なる場合、2段書にすること。
また、居所を証する書類を添付すること。</t>
        </r>
      </text>
    </comment>
    <comment ref="G42" authorId="0" shapeId="0" xr:uid="{4749D581-1BFC-4B50-AB11-51E984BF38DC}">
      <text>
        <r>
          <rPr>
            <sz val="14"/>
            <color indexed="81"/>
            <rFont val="MS P ゴシック"/>
            <family val="3"/>
            <charset val="128"/>
          </rPr>
          <t>代表者名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神戸支部04</author>
  </authors>
  <commentList>
    <comment ref="V8" authorId="0" shapeId="0" xr:uid="{5BE6E230-C611-4F33-B17F-5023AC352987}">
      <text>
        <r>
          <rPr>
            <b/>
            <sz val="11"/>
            <color indexed="81"/>
            <rFont val="MS P ゴシック"/>
            <family val="3"/>
            <charset val="128"/>
          </rPr>
          <t>申請時の免許番号をご入力ください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kobenishi</author>
  </authors>
  <commentList>
    <comment ref="B6" authorId="0" shapeId="0" xr:uid="{DA7896FB-6F55-478B-9487-24E232C2926E}">
      <text>
        <r>
          <rPr>
            <b/>
            <sz val="18"/>
            <color indexed="81"/>
            <rFont val="ＭＳ Ｐゴシック"/>
            <family val="3"/>
            <charset val="128"/>
          </rPr>
          <t>事務所内の机等の配置、
建物内の事務所の位置がわかるもの
写真に番号を付し撮影方向を記載</t>
        </r>
      </text>
    </comment>
    <comment ref="M21" authorId="0" shapeId="0" xr:uid="{00000000-0006-0000-0A00-000002000000}">
      <text>
        <r>
          <rPr>
            <sz val="11"/>
            <color indexed="81"/>
            <rFont val="ＭＳ Ｐゴシック"/>
            <family val="3"/>
            <charset val="128"/>
          </rPr>
          <t>画像挿入してカラーコピー可
外部、内部共に写真が収まらない場合は
別紙追加して（A4サイズに画像2枚程度）
事務所全体が把握できるよう複数枚添付
住居の一部を事務所とする場合は
入口からの動線が明確にわかるものを添付
不明点は事務局に直接お問合せ下さい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<sst xmlns="http://schemas.openxmlformats.org/spreadsheetml/2006/main" count="8151" uniqueCount="4793">
  <si>
    <t>項番</t>
    <rPh sb="0" eb="2">
      <t>コウバン</t>
    </rPh>
    <phoneticPr fontId="6"/>
  </si>
  <si>
    <t>（第一面）</t>
    <rPh sb="1" eb="2">
      <t>ダイ</t>
    </rPh>
    <rPh sb="2" eb="3">
      <t>イチ</t>
    </rPh>
    <rPh sb="3" eb="4">
      <t>メン</t>
    </rPh>
    <phoneticPr fontId="6"/>
  </si>
  <si>
    <t>商号又は名称</t>
    <rPh sb="0" eb="2">
      <t>ショウゴウ</t>
    </rPh>
    <rPh sb="2" eb="3">
      <t>マタ</t>
    </rPh>
    <rPh sb="4" eb="6">
      <t>メイショウ</t>
    </rPh>
    <phoneticPr fontId="6"/>
  </si>
  <si>
    <t>氏名</t>
    <rPh sb="0" eb="2">
      <t>シメイ</t>
    </rPh>
    <phoneticPr fontId="6"/>
  </si>
  <si>
    <t>電話番号</t>
    <rPh sb="0" eb="2">
      <t>デンワ</t>
    </rPh>
    <rPh sb="2" eb="4">
      <t>バンゴウ</t>
    </rPh>
    <phoneticPr fontId="6"/>
  </si>
  <si>
    <t>受付番号</t>
    <rPh sb="0" eb="2">
      <t>ウケツケ</t>
    </rPh>
    <rPh sb="2" eb="4">
      <t>バンゴウ</t>
    </rPh>
    <phoneticPr fontId="6"/>
  </si>
  <si>
    <t>申請時の免許証番号</t>
    <rPh sb="0" eb="2">
      <t>シンセイ</t>
    </rPh>
    <rPh sb="2" eb="3">
      <t>トキ</t>
    </rPh>
    <rPh sb="4" eb="7">
      <t>メンキョショウ</t>
    </rPh>
    <rPh sb="7" eb="9">
      <t>バンゴウ</t>
    </rPh>
    <phoneticPr fontId="6"/>
  </si>
  <si>
    <t>生年月日</t>
    <rPh sb="0" eb="2">
      <t>セイネン</t>
    </rPh>
    <rPh sb="2" eb="4">
      <t>ガッピ</t>
    </rPh>
    <phoneticPr fontId="6"/>
  </si>
  <si>
    <t>登録番号</t>
    <rPh sb="0" eb="2">
      <t>トウロク</t>
    </rPh>
    <rPh sb="2" eb="4">
      <t>バンゴウ</t>
    </rPh>
    <phoneticPr fontId="6"/>
  </si>
  <si>
    <t>月</t>
    <rPh sb="0" eb="1">
      <t>ツキ</t>
    </rPh>
    <phoneticPr fontId="6"/>
  </si>
  <si>
    <t>日</t>
    <rPh sb="0" eb="1">
      <t>ニチ</t>
    </rPh>
    <phoneticPr fontId="6"/>
  </si>
  <si>
    <t>（第二面）</t>
    <rPh sb="1" eb="2">
      <t>ダイ</t>
    </rPh>
    <rPh sb="2" eb="3">
      <t>ニ</t>
    </rPh>
    <rPh sb="3" eb="4">
      <t>メン</t>
    </rPh>
    <phoneticPr fontId="6"/>
  </si>
  <si>
    <t>事務所コード</t>
    <rPh sb="0" eb="3">
      <t>ジムショ</t>
    </rPh>
    <phoneticPr fontId="6"/>
  </si>
  <si>
    <t>都道府県</t>
    <rPh sb="0" eb="4">
      <t>トドウフケン</t>
    </rPh>
    <phoneticPr fontId="6"/>
  </si>
  <si>
    <t>事務所の名称</t>
    <rPh sb="0" eb="3">
      <t>ジムショ</t>
    </rPh>
    <rPh sb="4" eb="6">
      <t>メイショウ</t>
    </rPh>
    <phoneticPr fontId="6"/>
  </si>
  <si>
    <t>住所</t>
    <rPh sb="0" eb="2">
      <t>ジュウショ</t>
    </rPh>
    <phoneticPr fontId="6"/>
  </si>
  <si>
    <t>年</t>
    <rPh sb="0" eb="1">
      <t>ネン</t>
    </rPh>
    <phoneticPr fontId="6"/>
  </si>
  <si>
    <t>（Ａ４）</t>
    <phoneticPr fontId="6"/>
  </si>
  <si>
    <t>氏　名</t>
    <rPh sb="0" eb="1">
      <t>シ</t>
    </rPh>
    <rPh sb="2" eb="3">
      <t>メイ</t>
    </rPh>
    <phoneticPr fontId="6"/>
  </si>
  <si>
    <t>上記のとおり相違ありません。</t>
    <rPh sb="0" eb="2">
      <t>ジョウキ</t>
    </rPh>
    <rPh sb="6" eb="8">
      <t>ソウイ</t>
    </rPh>
    <phoneticPr fontId="6"/>
  </si>
  <si>
    <t>至</t>
    <rPh sb="0" eb="1">
      <t>イタ</t>
    </rPh>
    <phoneticPr fontId="6"/>
  </si>
  <si>
    <t>自</t>
    <rPh sb="0" eb="1">
      <t>ジ</t>
    </rPh>
    <phoneticPr fontId="6"/>
  </si>
  <si>
    <t>従　事　し　た　職　務　の　内　容</t>
    <rPh sb="0" eb="1">
      <t>ジュウ</t>
    </rPh>
    <rPh sb="2" eb="3">
      <t>コト</t>
    </rPh>
    <rPh sb="8" eb="9">
      <t>ショク</t>
    </rPh>
    <rPh sb="10" eb="11">
      <t>ツトム</t>
    </rPh>
    <rPh sb="14" eb="15">
      <t>ナイ</t>
    </rPh>
    <rPh sb="16" eb="17">
      <t>カタチ</t>
    </rPh>
    <phoneticPr fontId="6"/>
  </si>
  <si>
    <t>略　　　歴　　　書</t>
    <rPh sb="0" eb="1">
      <t>リャク</t>
    </rPh>
    <rPh sb="4" eb="5">
      <t>レキ</t>
    </rPh>
    <rPh sb="8" eb="9">
      <t>ショ</t>
    </rPh>
    <phoneticPr fontId="6"/>
  </si>
  <si>
    <t>合　　　計</t>
    <rPh sb="0" eb="1">
      <t>ゴウ</t>
    </rPh>
    <rPh sb="4" eb="5">
      <t>ケイ</t>
    </rPh>
    <phoneticPr fontId="6"/>
  </si>
  <si>
    <t>宅地及び
建　　物</t>
    <rPh sb="0" eb="2">
      <t>タクチ</t>
    </rPh>
    <rPh sb="2" eb="3">
      <t>オヨ</t>
    </rPh>
    <rPh sb="5" eb="6">
      <t>ケン</t>
    </rPh>
    <rPh sb="8" eb="9">
      <t>ブツ</t>
    </rPh>
    <phoneticPr fontId="6"/>
  </si>
  <si>
    <t>建　　物</t>
    <rPh sb="0" eb="1">
      <t>ケン</t>
    </rPh>
    <rPh sb="3" eb="4">
      <t>ブツ</t>
    </rPh>
    <phoneticPr fontId="6"/>
  </si>
  <si>
    <t>宅　　地</t>
    <rPh sb="0" eb="1">
      <t>タク</t>
    </rPh>
    <rPh sb="3" eb="4">
      <t>チ</t>
    </rPh>
    <phoneticPr fontId="6"/>
  </si>
  <si>
    <t>売買・交換</t>
    <rPh sb="0" eb="2">
      <t>バイバイ</t>
    </rPh>
    <rPh sb="3" eb="5">
      <t>コウカン</t>
    </rPh>
    <phoneticPr fontId="6"/>
  </si>
  <si>
    <t>イ．代理又は媒介の実績</t>
    <rPh sb="2" eb="4">
      <t>ダイリ</t>
    </rPh>
    <rPh sb="4" eb="5">
      <t>マタ</t>
    </rPh>
    <rPh sb="6" eb="8">
      <t>バイカイ</t>
    </rPh>
    <rPh sb="9" eb="11">
      <t>ジッセキ</t>
    </rPh>
    <phoneticPr fontId="6"/>
  </si>
  <si>
    <t>２．事業の実績</t>
    <rPh sb="2" eb="4">
      <t>ジギョウ</t>
    </rPh>
    <rPh sb="5" eb="7">
      <t>ジッセキ</t>
    </rPh>
    <phoneticPr fontId="6"/>
  </si>
  <si>
    <t>最初の免許</t>
    <rPh sb="0" eb="2">
      <t>サイショ</t>
    </rPh>
    <rPh sb="3" eb="5">
      <t>メンキョ</t>
    </rPh>
    <phoneticPr fontId="6"/>
  </si>
  <si>
    <t>１．事業の沿革</t>
    <rPh sb="2" eb="4">
      <t>ジギョウ</t>
    </rPh>
    <rPh sb="5" eb="7">
      <t>エンカク</t>
    </rPh>
    <phoneticPr fontId="6"/>
  </si>
  <si>
    <t>添　付　書　類　（１）</t>
    <rPh sb="0" eb="1">
      <t>ソウ</t>
    </rPh>
    <rPh sb="2" eb="3">
      <t>ヅケ</t>
    </rPh>
    <rPh sb="4" eb="5">
      <t>ショ</t>
    </rPh>
    <rPh sb="6" eb="7">
      <t>タグイ</t>
    </rPh>
    <phoneticPr fontId="6"/>
  </si>
  <si>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6"/>
  </si>
  <si>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6"/>
  </si>
  <si>
    <t>建物</t>
    <rPh sb="0" eb="2">
      <t>タテモノ</t>
    </rPh>
    <phoneticPr fontId="6"/>
  </si>
  <si>
    <t>ロ．売買・交換の実績</t>
    <rPh sb="2" eb="4">
      <t>バイバイ</t>
    </rPh>
    <rPh sb="5" eb="7">
      <t>コウカン</t>
    </rPh>
    <rPh sb="8" eb="10">
      <t>ジッセキ</t>
    </rPh>
    <phoneticPr fontId="6"/>
  </si>
  <si>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6"/>
  </si>
  <si>
    <t>２</t>
    <phoneticPr fontId="6"/>
  </si>
  <si>
    <t>１</t>
    <phoneticPr fontId="6"/>
  </si>
  <si>
    <t>計</t>
    <rPh sb="0" eb="1">
      <t>ケイ</t>
    </rPh>
    <phoneticPr fontId="6"/>
  </si>
  <si>
    <t>その他</t>
    <rPh sb="2" eb="3">
      <t>タ</t>
    </rPh>
    <phoneticPr fontId="6"/>
  </si>
  <si>
    <t>前受金</t>
    <rPh sb="0" eb="1">
      <t>マエ</t>
    </rPh>
    <rPh sb="1" eb="2">
      <t>ウ</t>
    </rPh>
    <rPh sb="2" eb="3">
      <t>カネ</t>
    </rPh>
    <phoneticPr fontId="6"/>
  </si>
  <si>
    <t>預り金</t>
    <rPh sb="0" eb="1">
      <t>アズ</t>
    </rPh>
    <rPh sb="2" eb="3">
      <t>カネ</t>
    </rPh>
    <phoneticPr fontId="6"/>
  </si>
  <si>
    <t>未払金</t>
    <rPh sb="0" eb="2">
      <t>ミハラ</t>
    </rPh>
    <rPh sb="2" eb="3">
      <t>キン</t>
    </rPh>
    <phoneticPr fontId="6"/>
  </si>
  <si>
    <t>借入金</t>
    <rPh sb="0" eb="3">
      <t>カリイレキン</t>
    </rPh>
    <phoneticPr fontId="6"/>
  </si>
  <si>
    <t>負　　　債</t>
    <rPh sb="0" eb="1">
      <t>フ</t>
    </rPh>
    <rPh sb="4" eb="5">
      <t>サイ</t>
    </rPh>
    <phoneticPr fontId="6"/>
  </si>
  <si>
    <t>権利</t>
    <rPh sb="0" eb="2">
      <t>ケンリ</t>
    </rPh>
    <phoneticPr fontId="6"/>
  </si>
  <si>
    <t>備品</t>
    <rPh sb="0" eb="2">
      <t>ビヒン</t>
    </rPh>
    <phoneticPr fontId="6"/>
  </si>
  <si>
    <t>土地</t>
    <rPh sb="0" eb="2">
      <t>トチ</t>
    </rPh>
    <phoneticPr fontId="6"/>
  </si>
  <si>
    <t>未収入金</t>
    <rPh sb="0" eb="2">
      <t>ミシュウ</t>
    </rPh>
    <rPh sb="2" eb="4">
      <t>ニュウキン</t>
    </rPh>
    <phoneticPr fontId="6"/>
  </si>
  <si>
    <t>有価証券</t>
    <rPh sb="0" eb="2">
      <t>ユウカ</t>
    </rPh>
    <rPh sb="2" eb="4">
      <t>ショウケン</t>
    </rPh>
    <phoneticPr fontId="6"/>
  </si>
  <si>
    <t>現金預金</t>
    <rPh sb="0" eb="2">
      <t>ゲンキン</t>
    </rPh>
    <rPh sb="2" eb="4">
      <t>ヨキン</t>
    </rPh>
    <phoneticPr fontId="6"/>
  </si>
  <si>
    <t>資　　　産</t>
    <rPh sb="0" eb="1">
      <t>シ</t>
    </rPh>
    <rPh sb="4" eb="5">
      <t>サン</t>
    </rPh>
    <phoneticPr fontId="6"/>
  </si>
  <si>
    <t>（Ａ４）</t>
    <phoneticPr fontId="6"/>
  </si>
  <si>
    <t>誓　　約　　書</t>
    <rPh sb="0" eb="1">
      <t>チカイ</t>
    </rPh>
    <rPh sb="3" eb="4">
      <t>ヤク</t>
    </rPh>
    <rPh sb="6" eb="7">
      <t>ショ</t>
    </rPh>
    <phoneticPr fontId="6"/>
  </si>
  <si>
    <t>添　付　書　類　（２）</t>
    <rPh sb="0" eb="1">
      <t>ソウ</t>
    </rPh>
    <rPh sb="2" eb="3">
      <t>ヅケ</t>
    </rPh>
    <rPh sb="4" eb="5">
      <t>ショ</t>
    </rPh>
    <rPh sb="6" eb="7">
      <t>タグイ</t>
    </rPh>
    <phoneticPr fontId="6"/>
  </si>
  <si>
    <t>（Ａ４）</t>
    <phoneticPr fontId="6"/>
  </si>
  <si>
    <t>名</t>
    <rPh sb="0" eb="1">
      <t>メイ</t>
    </rPh>
    <phoneticPr fontId="6"/>
  </si>
  <si>
    <t>専任の宅地建物
取引士の数</t>
    <rPh sb="0" eb="2">
      <t>センニン</t>
    </rPh>
    <rPh sb="3" eb="5">
      <t>タクチ</t>
    </rPh>
    <rPh sb="5" eb="7">
      <t>タテモノ</t>
    </rPh>
    <rPh sb="8" eb="10">
      <t>トリヒキ</t>
    </rPh>
    <rPh sb="10" eb="11">
      <t>シ</t>
    </rPh>
    <rPh sb="12" eb="13">
      <t>カズ</t>
    </rPh>
    <phoneticPr fontId="6"/>
  </si>
  <si>
    <t>記</t>
    <rPh sb="0" eb="1">
      <t>キ</t>
    </rPh>
    <phoneticPr fontId="6"/>
  </si>
  <si>
    <t>専任の宅地建物取引士設置証明書</t>
    <rPh sb="0" eb="2">
      <t>センニン</t>
    </rPh>
    <rPh sb="3" eb="5">
      <t>タクチ</t>
    </rPh>
    <rPh sb="5" eb="7">
      <t>タテモノ</t>
    </rPh>
    <rPh sb="7" eb="9">
      <t>トリヒキ</t>
    </rPh>
    <rPh sb="9" eb="10">
      <t>シ</t>
    </rPh>
    <rPh sb="10" eb="12">
      <t>セッチ</t>
    </rPh>
    <rPh sb="12" eb="15">
      <t>ショウメイショ</t>
    </rPh>
    <phoneticPr fontId="6"/>
  </si>
  <si>
    <t>宅地建物取引業に従事する者の名簿</t>
    <rPh sb="0" eb="2">
      <t>タクチ</t>
    </rPh>
    <rPh sb="2" eb="4">
      <t>タテモノ</t>
    </rPh>
    <rPh sb="4" eb="7">
      <t>トリヒキギョウ</t>
    </rPh>
    <rPh sb="8" eb="10">
      <t>ジュウジ</t>
    </rPh>
    <rPh sb="12" eb="13">
      <t>シャ</t>
    </rPh>
    <rPh sb="14" eb="16">
      <t>メイボ</t>
    </rPh>
    <phoneticPr fontId="6"/>
  </si>
  <si>
    <t>７</t>
    <phoneticPr fontId="6"/>
  </si>
  <si>
    <t>０</t>
    <phoneticPr fontId="6"/>
  </si>
  <si>
    <t>※</t>
    <phoneticPr fontId="6"/>
  </si>
  <si>
    <t>※</t>
  </si>
  <si>
    <t>従事する者</t>
    <rPh sb="0" eb="2">
      <t>ジュウジ</t>
    </rPh>
    <rPh sb="4" eb="5">
      <t>シャ</t>
    </rPh>
    <phoneticPr fontId="6"/>
  </si>
  <si>
    <t>うち専任の宅地建物取引士</t>
    <rPh sb="2" eb="4">
      <t>センニン</t>
    </rPh>
    <rPh sb="5" eb="7">
      <t>タクチ</t>
    </rPh>
    <rPh sb="7" eb="9">
      <t>タテモノ</t>
    </rPh>
    <rPh sb="9" eb="12">
      <t>トリヒキシ</t>
    </rPh>
    <phoneticPr fontId="6"/>
  </si>
  <si>
    <t>性別</t>
    <rPh sb="0" eb="2">
      <t>セイベツ</t>
    </rPh>
    <phoneticPr fontId="6"/>
  </si>
  <si>
    <t>従業者証
明書番号</t>
    <rPh sb="0" eb="3">
      <t>ジュウギョウシャ</t>
    </rPh>
    <rPh sb="3" eb="4">
      <t>アカシ</t>
    </rPh>
    <rPh sb="5" eb="6">
      <t>メイ</t>
    </rPh>
    <rPh sb="6" eb="7">
      <t>ショ</t>
    </rPh>
    <rPh sb="7" eb="9">
      <t>バンゴウ</t>
    </rPh>
    <phoneticPr fontId="6"/>
  </si>
  <si>
    <t>主たる
職務内容</t>
    <rPh sb="0" eb="1">
      <t>シュ</t>
    </rPh>
    <rPh sb="4" eb="6">
      <t>ショクム</t>
    </rPh>
    <rPh sb="6" eb="8">
      <t>ナイヨウ</t>
    </rPh>
    <phoneticPr fontId="6"/>
  </si>
  <si>
    <t>宅地建物取引士で
あるか否かの別</t>
    <rPh sb="0" eb="2">
      <t>タクチ</t>
    </rPh>
    <rPh sb="2" eb="4">
      <t>タテモノ</t>
    </rPh>
    <rPh sb="4" eb="7">
      <t>トリヒキシ</t>
    </rPh>
    <rPh sb="12" eb="13">
      <t>イナ</t>
    </rPh>
    <rPh sb="15" eb="16">
      <t>ベツ</t>
    </rPh>
    <phoneticPr fontId="6"/>
  </si>
  <si>
    <t xml:space="preserve">②
</t>
    <phoneticPr fontId="6"/>
  </si>
  <si>
    <t>①</t>
    <phoneticPr fontId="6"/>
  </si>
  <si>
    <t>　「所有者」の欄は、事務所の所有者の氏名又は法人名（法人の代表者名を含む。）を記入すること。</t>
    <rPh sb="2" eb="5">
      <t>ショユウシャ</t>
    </rPh>
    <rPh sb="7" eb="8">
      <t>ラン</t>
    </rPh>
    <rPh sb="10" eb="13">
      <t>ジムショ</t>
    </rPh>
    <rPh sb="14" eb="17">
      <t>ショユウシャ</t>
    </rPh>
    <rPh sb="18" eb="20">
      <t>シメイ</t>
    </rPh>
    <rPh sb="20" eb="21">
      <t>マタ</t>
    </rPh>
    <rPh sb="22" eb="24">
      <t>ホウジン</t>
    </rPh>
    <rPh sb="24" eb="25">
      <t>メイ</t>
    </rPh>
    <rPh sb="26" eb="28">
      <t>ホウジン</t>
    </rPh>
    <rPh sb="29" eb="32">
      <t>ダイヒョウシャ</t>
    </rPh>
    <rPh sb="32" eb="33">
      <t>メイ</t>
    </rPh>
    <rPh sb="34" eb="35">
      <t>フク</t>
    </rPh>
    <rPh sb="39" eb="41">
      <t>キニュウ</t>
    </rPh>
    <phoneticPr fontId="6"/>
  </si>
  <si>
    <t>備　考</t>
    <rPh sb="0" eb="1">
      <t>ソナエ</t>
    </rPh>
    <rPh sb="2" eb="3">
      <t>コウ</t>
    </rPh>
    <phoneticPr fontId="6"/>
  </si>
  <si>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6"/>
  </si>
  <si>
    <t>（所在地）</t>
    <rPh sb="1" eb="4">
      <t>ショザイチ</t>
    </rPh>
    <phoneticPr fontId="6"/>
  </si>
  <si>
    <t>（事務所名）</t>
    <rPh sb="1" eb="4">
      <t>ジムショ</t>
    </rPh>
    <rPh sb="4" eb="5">
      <t>メイ</t>
    </rPh>
    <phoneticPr fontId="6"/>
  </si>
  <si>
    <t>契約形態</t>
    <rPh sb="0" eb="2">
      <t>ケイヤク</t>
    </rPh>
    <rPh sb="2" eb="4">
      <t>ケイタイ</t>
    </rPh>
    <phoneticPr fontId="6"/>
  </si>
  <si>
    <t>契約期間</t>
    <rPh sb="0" eb="2">
      <t>ケイヤク</t>
    </rPh>
    <rPh sb="2" eb="4">
      <t>キカン</t>
    </rPh>
    <phoneticPr fontId="6"/>
  </si>
  <si>
    <t>契約日</t>
    <rPh sb="0" eb="3">
      <t>ケイヤクビ</t>
    </rPh>
    <phoneticPr fontId="6"/>
  </si>
  <si>
    <t>契約相手</t>
    <rPh sb="0" eb="2">
      <t>ケイヤク</t>
    </rPh>
    <rPh sb="2" eb="4">
      <t>アイテ</t>
    </rPh>
    <phoneticPr fontId="6"/>
  </si>
  <si>
    <t>事務所の所有者が申請者と異なる場合</t>
    <rPh sb="0" eb="3">
      <t>ジムショ</t>
    </rPh>
    <rPh sb="4" eb="7">
      <t>ショユウシャ</t>
    </rPh>
    <rPh sb="8" eb="11">
      <t>シンセイシャ</t>
    </rPh>
    <rPh sb="12" eb="13">
      <t>コト</t>
    </rPh>
    <rPh sb="15" eb="17">
      <t>バアイ</t>
    </rPh>
    <phoneticPr fontId="6"/>
  </si>
  <si>
    <t>事務所を使用する権原に関する書面</t>
    <rPh sb="0" eb="3">
      <t>ジムショ</t>
    </rPh>
    <rPh sb="4" eb="6">
      <t>シヨウ</t>
    </rPh>
    <rPh sb="8" eb="9">
      <t>ケン</t>
    </rPh>
    <rPh sb="9" eb="10">
      <t>ハラ</t>
    </rPh>
    <rPh sb="11" eb="12">
      <t>カン</t>
    </rPh>
    <rPh sb="14" eb="16">
      <t>ショメン</t>
    </rPh>
    <phoneticPr fontId="6"/>
  </si>
  <si>
    <t>（Ａ４）</t>
    <phoneticPr fontId="6"/>
  </si>
  <si>
    <t>貸　借</t>
    <rPh sb="0" eb="1">
      <t>カシ</t>
    </rPh>
    <rPh sb="2" eb="3">
      <t>シャク</t>
    </rPh>
    <phoneticPr fontId="6"/>
  </si>
  <si>
    <t>法定代理人及び法定代理人の役員は、法第５条第１項各号に</t>
    <phoneticPr fontId="6"/>
  </si>
  <si>
    <t>　申請者、申請者の役員、令第２条の２に規定する使用人、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6"/>
  </si>
  <si>
    <t>所有者</t>
    <rPh sb="0" eb="1">
      <t>トコロ</t>
    </rPh>
    <rPh sb="1" eb="2">
      <t>ユウ</t>
    </rPh>
    <rPh sb="2" eb="3">
      <t>シャ</t>
    </rPh>
    <phoneticPr fontId="6"/>
  </si>
  <si>
    <t>用　　途</t>
    <rPh sb="0" eb="1">
      <t>ヨウ</t>
    </rPh>
    <rPh sb="3" eb="4">
      <t>ト</t>
    </rPh>
    <phoneticPr fontId="6"/>
  </si>
  <si>
    <t>事　　　　　　　　項</t>
    <rPh sb="0" eb="1">
      <t>コト</t>
    </rPh>
    <rPh sb="9" eb="10">
      <t>コウ</t>
    </rPh>
    <phoneticPr fontId="6"/>
  </si>
  <si>
    <t>（Ａ４）</t>
    <phoneticPr fontId="6"/>
  </si>
  <si>
    <t>業　　務　　に　　従　　事　　す　　る　　者</t>
    <rPh sb="0" eb="1">
      <t>ギョウ</t>
    </rPh>
    <rPh sb="3" eb="4">
      <t>ツトム</t>
    </rPh>
    <rPh sb="9" eb="10">
      <t>ジュウ</t>
    </rPh>
    <rPh sb="12" eb="13">
      <t>コト</t>
    </rPh>
    <rPh sb="21" eb="22">
      <t>シャ</t>
    </rPh>
    <phoneticPr fontId="6"/>
  </si>
  <si>
    <t>生　　年　　月　　日</t>
    <rPh sb="0" eb="1">
      <t>ショウ</t>
    </rPh>
    <rPh sb="3" eb="4">
      <t>トシ</t>
    </rPh>
    <rPh sb="6" eb="7">
      <t>ツキ</t>
    </rPh>
    <rPh sb="9" eb="10">
      <t>ヒ</t>
    </rPh>
    <phoneticPr fontId="6"/>
  </si>
  <si>
    <t>確認欄</t>
    <rPh sb="0" eb="2">
      <t>カクニン</t>
    </rPh>
    <rPh sb="2" eb="3">
      <t>ラン</t>
    </rPh>
    <phoneticPr fontId="6"/>
  </si>
  <si>
    <t>　　 　該当しない者であることを誓約します。</t>
    <phoneticPr fontId="6"/>
  </si>
  <si>
    <t>　下記の事務所は、宅地建物取引業法第３１条の３第１項に規定する要件を備えてい
ることを証明します。</t>
    <rPh sb="1" eb="3">
      <t>カキ</t>
    </rPh>
    <rPh sb="4" eb="7">
      <t>ジムショ</t>
    </rPh>
    <rPh sb="9" eb="11">
      <t>タクチ</t>
    </rPh>
    <rPh sb="11" eb="13">
      <t>タテモノ</t>
    </rPh>
    <rPh sb="13" eb="15">
      <t>トリヒキ</t>
    </rPh>
    <rPh sb="15" eb="17">
      <t>ギョウホウ</t>
    </rPh>
    <rPh sb="17" eb="18">
      <t>ダイ</t>
    </rPh>
    <rPh sb="20" eb="21">
      <t>ジョウ</t>
    </rPh>
    <rPh sb="23" eb="24">
      <t>ダイ</t>
    </rPh>
    <rPh sb="25" eb="26">
      <t>コウ</t>
    </rPh>
    <rPh sb="27" eb="29">
      <t>キテイ</t>
    </rPh>
    <rPh sb="31" eb="33">
      <t>ヨウケン</t>
    </rPh>
    <rPh sb="34" eb="35">
      <t>ソナ</t>
    </rPh>
    <rPh sb="43" eb="45">
      <t>ショウメイ</t>
    </rPh>
    <phoneticPr fontId="6"/>
  </si>
  <si>
    <t>宅地建物取引業に
従事する者の数</t>
    <rPh sb="0" eb="2">
      <t>タクチ</t>
    </rPh>
    <rPh sb="2" eb="4">
      <t>タテモノ</t>
    </rPh>
    <rPh sb="4" eb="7">
      <t>トリヒキギョウ</t>
    </rPh>
    <rPh sb="9" eb="11">
      <t>ジュウジ</t>
    </rPh>
    <rPh sb="13" eb="14">
      <t>シャ</t>
    </rPh>
    <rPh sb="15" eb="16">
      <t>カズ</t>
    </rPh>
    <phoneticPr fontId="6"/>
  </si>
  <si>
    <t>　　　商号又は名称</t>
    <rPh sb="3" eb="5">
      <t>ショウゴウ</t>
    </rPh>
    <rPh sb="5" eb="6">
      <t>マタ</t>
    </rPh>
    <rPh sb="7" eb="9">
      <t>メイショウ</t>
    </rPh>
    <phoneticPr fontId="6"/>
  </si>
  <si>
    <t>　　　氏　　　　名</t>
    <rPh sb="3" eb="4">
      <t>シ</t>
    </rPh>
    <rPh sb="8" eb="9">
      <t>メイ</t>
    </rPh>
    <phoneticPr fontId="6"/>
  </si>
  <si>
    <t>1</t>
    <phoneticPr fontId="6"/>
  </si>
  <si>
    <t>2</t>
    <phoneticPr fontId="6"/>
  </si>
  <si>
    <t xml:space="preserve">2
</t>
    <phoneticPr fontId="6"/>
  </si>
  <si>
    <t>資　　　　　　　産</t>
    <rPh sb="0" eb="1">
      <t>シ</t>
    </rPh>
    <rPh sb="8" eb="9">
      <t>サン</t>
    </rPh>
    <phoneticPr fontId="6"/>
  </si>
  <si>
    <t>価　　　　　　　格</t>
    <rPh sb="0" eb="1">
      <t>アタイ</t>
    </rPh>
    <rPh sb="8" eb="9">
      <t>カク</t>
    </rPh>
    <phoneticPr fontId="6"/>
  </si>
  <si>
    <t>摘　　　　　　　要</t>
    <rPh sb="0" eb="1">
      <t>テキ</t>
    </rPh>
    <rPh sb="8" eb="9">
      <t>ヨウ</t>
    </rPh>
    <phoneticPr fontId="6"/>
  </si>
  <si>
    <t>61</t>
    <phoneticPr fontId="6"/>
  </si>
  <si>
    <t>3</t>
  </si>
  <si>
    <t>4</t>
  </si>
  <si>
    <t>5</t>
  </si>
  <si>
    <t>6</t>
  </si>
  <si>
    <t>7</t>
  </si>
  <si>
    <t>8</t>
  </si>
  <si>
    <t>9</t>
  </si>
  <si>
    <t>10</t>
  </si>
  <si>
    <t>11</t>
  </si>
  <si>
    <t>12</t>
  </si>
  <si>
    <t>13</t>
  </si>
  <si>
    <t>14</t>
  </si>
  <si>
    <t>15</t>
  </si>
  <si>
    <t>16</t>
  </si>
  <si>
    <t>17</t>
  </si>
  <si>
    <t>18</t>
  </si>
  <si>
    <t>19</t>
  </si>
  <si>
    <t>20</t>
  </si>
  <si>
    <t>21</t>
  </si>
  <si>
    <t>22</t>
  </si>
  <si>
    <t>23</t>
  </si>
  <si>
    <t>24</t>
  </si>
  <si>
    <t>25</t>
  </si>
  <si>
    <t>所　　　在　　　地</t>
    <rPh sb="0" eb="1">
      <t>トコロ</t>
    </rPh>
    <rPh sb="4" eb="5">
      <t>ザイ</t>
    </rPh>
    <rPh sb="8" eb="9">
      <t>チ</t>
    </rPh>
    <phoneticPr fontId="6"/>
  </si>
  <si>
    <t>　　　　　　（法人にあっては代表者の氏名）</t>
    <rPh sb="7" eb="9">
      <t>ホウジン</t>
    </rPh>
    <rPh sb="14" eb="17">
      <t>ダイヒョウシャ</t>
    </rPh>
    <rPh sb="18" eb="20">
      <t>シメイ</t>
    </rPh>
    <phoneticPr fontId="6"/>
  </si>
  <si>
    <t>）</t>
    <phoneticPr fontId="6"/>
  </si>
  <si>
    <t>（直接入力）</t>
    <rPh sb="1" eb="3">
      <t>チョクセツ</t>
    </rPh>
    <rPh sb="3" eb="5">
      <t>ニュウリョク</t>
    </rPh>
    <phoneticPr fontId="6"/>
  </si>
  <si>
    <t>47 沖縄県知事</t>
  </si>
  <si>
    <t>46 鹿児島県知事</t>
  </si>
  <si>
    <t>45 宮崎県知事</t>
  </si>
  <si>
    <t>44 大分県知事</t>
  </si>
  <si>
    <t>43 熊本県知事</t>
  </si>
  <si>
    <t>42 長崎県知事</t>
  </si>
  <si>
    <t>41 佐賀県知事</t>
  </si>
  <si>
    <t>40 福岡県知事</t>
  </si>
  <si>
    <t>39 高知県知事</t>
  </si>
  <si>
    <t>38 愛媛県知事</t>
  </si>
  <si>
    <t>37 香川県知事</t>
  </si>
  <si>
    <t>36 徳島県知事</t>
  </si>
  <si>
    <t>35 山口県知事</t>
  </si>
  <si>
    <t>34 広島県知事</t>
  </si>
  <si>
    <t>33 岡山県知事</t>
  </si>
  <si>
    <t>32 島根県知事</t>
  </si>
  <si>
    <t>31 鳥取県知事</t>
  </si>
  <si>
    <t>30 和歌山県知事</t>
  </si>
  <si>
    <t>29 奈良県知事</t>
  </si>
  <si>
    <t>28 兵庫県知事</t>
  </si>
  <si>
    <t>27 大阪府知事</t>
  </si>
  <si>
    <t>26 京都府知事</t>
  </si>
  <si>
    <t>25 滋賀県知事</t>
  </si>
  <si>
    <t>24 三重県知事</t>
  </si>
  <si>
    <t>23 愛知県知事</t>
  </si>
  <si>
    <t>22 静岡県知事</t>
  </si>
  <si>
    <t>21 岐阜県知事</t>
  </si>
  <si>
    <t>20 長野県知事</t>
  </si>
  <si>
    <t>19 山梨県知事</t>
  </si>
  <si>
    <t>18 福井県知事</t>
  </si>
  <si>
    <t>17 石川県知事</t>
  </si>
  <si>
    <t>16 富山県知事</t>
  </si>
  <si>
    <t>15 新潟県知事</t>
  </si>
  <si>
    <t>14 その他</t>
    <rPh sb="5" eb="6">
      <t>タ</t>
    </rPh>
    <phoneticPr fontId="6"/>
  </si>
  <si>
    <t>14 神奈川県知事</t>
  </si>
  <si>
    <t>13 サービス業</t>
    <rPh sb="7" eb="8">
      <t>ギョウ</t>
    </rPh>
    <phoneticPr fontId="6"/>
  </si>
  <si>
    <t>13 東京都知事</t>
  </si>
  <si>
    <t>12 不動産管理業</t>
    <rPh sb="3" eb="6">
      <t>フドウサン</t>
    </rPh>
    <rPh sb="6" eb="9">
      <t>カンリギョウ</t>
    </rPh>
    <phoneticPr fontId="6"/>
  </si>
  <si>
    <t>12 千葉県知事</t>
  </si>
  <si>
    <t>11 不動産賃貸業</t>
    <rPh sb="3" eb="6">
      <t>フドウサン</t>
    </rPh>
    <rPh sb="6" eb="9">
      <t>チンタイギョウ</t>
    </rPh>
    <phoneticPr fontId="6"/>
  </si>
  <si>
    <t>09 その他</t>
    <rPh sb="5" eb="6">
      <t>タ</t>
    </rPh>
    <phoneticPr fontId="6"/>
  </si>
  <si>
    <t>11 埼玉県知事</t>
  </si>
  <si>
    <t>10 金融・保険業</t>
    <rPh sb="3" eb="5">
      <t>キンユウ</t>
    </rPh>
    <rPh sb="6" eb="9">
      <t>ホケンギョウ</t>
    </rPh>
    <phoneticPr fontId="6"/>
  </si>
  <si>
    <t>15 会計参与（株式会社）</t>
    <rPh sb="3" eb="5">
      <t>カイケイ</t>
    </rPh>
    <rPh sb="5" eb="7">
      <t>サンヨ</t>
    </rPh>
    <rPh sb="8" eb="12">
      <t>カブシキカイシャ</t>
    </rPh>
    <phoneticPr fontId="6"/>
  </si>
  <si>
    <t>10 群馬県知事</t>
  </si>
  <si>
    <t>09 卸売・小売業、飲食店</t>
    <rPh sb="3" eb="5">
      <t>オロシウ</t>
    </rPh>
    <rPh sb="6" eb="9">
      <t>コウリギョウ</t>
    </rPh>
    <rPh sb="10" eb="13">
      <t>インショクテン</t>
    </rPh>
    <phoneticPr fontId="6"/>
  </si>
  <si>
    <t>14 執行役（株式会社）</t>
    <rPh sb="3" eb="6">
      <t>シッコウヤク</t>
    </rPh>
    <rPh sb="7" eb="11">
      <t>カブシキカイシャ</t>
    </rPh>
    <phoneticPr fontId="6"/>
  </si>
  <si>
    <t>09 栃木県知事</t>
  </si>
  <si>
    <t>13 （一社）全国住宅産業協会又はその会員である各協会</t>
    <rPh sb="4" eb="6">
      <t>イチシャ</t>
    </rPh>
    <rPh sb="7" eb="9">
      <t>ゼンコク</t>
    </rPh>
    <rPh sb="9" eb="11">
      <t>ジュウタク</t>
    </rPh>
    <rPh sb="11" eb="13">
      <t>サンギョウ</t>
    </rPh>
    <rPh sb="13" eb="15">
      <t>キョウカイ</t>
    </rPh>
    <rPh sb="15" eb="16">
      <t>マタ</t>
    </rPh>
    <rPh sb="19" eb="21">
      <t>カイイン</t>
    </rPh>
    <rPh sb="24" eb="27">
      <t>カクキョウカイ</t>
    </rPh>
    <phoneticPr fontId="6"/>
  </si>
  <si>
    <t>08 運輸・通信業</t>
    <rPh sb="3" eb="5">
      <t>ウンユ</t>
    </rPh>
    <rPh sb="6" eb="9">
      <t>ツウシンギョウ</t>
    </rPh>
    <phoneticPr fontId="6"/>
  </si>
  <si>
    <t>13 代表執行役（株式会社）</t>
    <rPh sb="3" eb="5">
      <t>ダイヒョウ</t>
    </rPh>
    <rPh sb="5" eb="8">
      <t>シッコウヤク</t>
    </rPh>
    <rPh sb="9" eb="13">
      <t>カブシキカイシャ</t>
    </rPh>
    <phoneticPr fontId="6"/>
  </si>
  <si>
    <t>08 茨城県知事</t>
  </si>
  <si>
    <t>12 その他</t>
    <rPh sb="5" eb="6">
      <t>タ</t>
    </rPh>
    <phoneticPr fontId="6"/>
  </si>
  <si>
    <t>07 電気・ガス・熱供給・水道業</t>
    <rPh sb="3" eb="5">
      <t>デンキ</t>
    </rPh>
    <rPh sb="9" eb="10">
      <t>ネツ</t>
    </rPh>
    <rPh sb="10" eb="12">
      <t>キョウキュウ</t>
    </rPh>
    <rPh sb="13" eb="16">
      <t>スイドウギョウ</t>
    </rPh>
    <phoneticPr fontId="6"/>
  </si>
  <si>
    <t>08 監事</t>
    <rPh sb="3" eb="5">
      <t>カンジ</t>
    </rPh>
    <phoneticPr fontId="6"/>
  </si>
  <si>
    <t>07 福島県知事</t>
  </si>
  <si>
    <t>11 （一社）不動産流通経営協会</t>
    <rPh sb="4" eb="6">
      <t>イチシャ</t>
    </rPh>
    <rPh sb="7" eb="10">
      <t>フドウサン</t>
    </rPh>
    <rPh sb="10" eb="12">
      <t>リュウツウ</t>
    </rPh>
    <rPh sb="12" eb="14">
      <t>ケイエイ</t>
    </rPh>
    <rPh sb="14" eb="16">
      <t>キョウカイ</t>
    </rPh>
    <phoneticPr fontId="6"/>
  </si>
  <si>
    <t>06 製造業</t>
    <rPh sb="3" eb="6">
      <t>セイゾウギョウ</t>
    </rPh>
    <phoneticPr fontId="6"/>
  </si>
  <si>
    <t>07 理事</t>
    <rPh sb="3" eb="5">
      <t>リジ</t>
    </rPh>
    <phoneticPr fontId="6"/>
  </si>
  <si>
    <t>06 山形県知事</t>
  </si>
  <si>
    <t>10 （一社）不動産協会</t>
    <rPh sb="4" eb="6">
      <t>イチシャ</t>
    </rPh>
    <rPh sb="7" eb="10">
      <t>フドウサン</t>
    </rPh>
    <rPh sb="10" eb="12">
      <t>キョウカイ</t>
    </rPh>
    <phoneticPr fontId="6"/>
  </si>
  <si>
    <t>05 建設業</t>
    <rPh sb="3" eb="6">
      <t>ケンセツギョウ</t>
    </rPh>
    <phoneticPr fontId="6"/>
  </si>
  <si>
    <t>R 令和</t>
    <rPh sb="2" eb="4">
      <t>レイワ</t>
    </rPh>
    <phoneticPr fontId="6"/>
  </si>
  <si>
    <t>05 社員（持分会社）</t>
    <rPh sb="3" eb="5">
      <t>シャイン</t>
    </rPh>
    <rPh sb="6" eb="8">
      <t>モチブン</t>
    </rPh>
    <rPh sb="8" eb="10">
      <t>カイシャ</t>
    </rPh>
    <phoneticPr fontId="6"/>
  </si>
  <si>
    <t>05 秋田県知事</t>
  </si>
  <si>
    <t>09 （一社）日本ビルヂング協会連合会の会員である各協会</t>
    <rPh sb="4" eb="5">
      <t>イチ</t>
    </rPh>
    <rPh sb="5" eb="6">
      <t>シャ</t>
    </rPh>
    <rPh sb="7" eb="9">
      <t>ニホン</t>
    </rPh>
    <rPh sb="14" eb="16">
      <t>キョウカイ</t>
    </rPh>
    <rPh sb="16" eb="19">
      <t>レンゴウカイ</t>
    </rPh>
    <rPh sb="20" eb="22">
      <t>カイイン</t>
    </rPh>
    <rPh sb="25" eb="28">
      <t>カクキョウカイ</t>
    </rPh>
    <phoneticPr fontId="6"/>
  </si>
  <si>
    <t>04 鉱業</t>
    <rPh sb="3" eb="5">
      <t>コウギョウ</t>
    </rPh>
    <phoneticPr fontId="6"/>
  </si>
  <si>
    <t>H 平成</t>
    <rPh sb="2" eb="4">
      <t>ヘイセイ</t>
    </rPh>
    <phoneticPr fontId="6"/>
  </si>
  <si>
    <t>04 代表社員（持分会社）</t>
    <rPh sb="3" eb="5">
      <t>ダイヒョウ</t>
    </rPh>
    <rPh sb="5" eb="7">
      <t>シャイン</t>
    </rPh>
    <rPh sb="8" eb="10">
      <t>モチブン</t>
    </rPh>
    <rPh sb="10" eb="12">
      <t>カイシャ</t>
    </rPh>
    <phoneticPr fontId="6"/>
  </si>
  <si>
    <t>04 宮城県知事</t>
  </si>
  <si>
    <t>05 （公社）全日本不動産協会</t>
    <rPh sb="4" eb="6">
      <t>コウシャ</t>
    </rPh>
    <rPh sb="7" eb="10">
      <t>ゼンニッポン</t>
    </rPh>
    <rPh sb="10" eb="13">
      <t>フドウサン</t>
    </rPh>
    <rPh sb="13" eb="15">
      <t>キョウカイ</t>
    </rPh>
    <phoneticPr fontId="6"/>
  </si>
  <si>
    <t>03 漁業</t>
    <rPh sb="3" eb="5">
      <t>ギョギョウ</t>
    </rPh>
    <phoneticPr fontId="6"/>
  </si>
  <si>
    <t>S 昭和</t>
    <rPh sb="2" eb="4">
      <t>ショウワ</t>
    </rPh>
    <phoneticPr fontId="6"/>
  </si>
  <si>
    <t>３．更新</t>
    <rPh sb="2" eb="4">
      <t>コウシン</t>
    </rPh>
    <phoneticPr fontId="6"/>
  </si>
  <si>
    <t>03 岩手県知事</t>
    <rPh sb="3" eb="6">
      <t>イワテケン</t>
    </rPh>
    <rPh sb="6" eb="8">
      <t>チジ</t>
    </rPh>
    <phoneticPr fontId="6"/>
  </si>
  <si>
    <t>04 （公社）全国宅地建物取引業協会連合会の会員である各協会</t>
    <rPh sb="4" eb="6">
      <t>コウシャ</t>
    </rPh>
    <rPh sb="7" eb="9">
      <t>ゼンコク</t>
    </rPh>
    <rPh sb="9" eb="11">
      <t>タクチ</t>
    </rPh>
    <rPh sb="11" eb="13">
      <t>タテモノ</t>
    </rPh>
    <rPh sb="13" eb="16">
      <t>トリヒキギョウ</t>
    </rPh>
    <rPh sb="16" eb="18">
      <t>キョウカイ</t>
    </rPh>
    <rPh sb="18" eb="21">
      <t>レンゴウカイ</t>
    </rPh>
    <rPh sb="22" eb="24">
      <t>カイイン</t>
    </rPh>
    <rPh sb="27" eb="28">
      <t>カク</t>
    </rPh>
    <rPh sb="28" eb="30">
      <t>キョウカイ</t>
    </rPh>
    <phoneticPr fontId="6"/>
  </si>
  <si>
    <t>02 林業</t>
    <rPh sb="3" eb="5">
      <t>リンギョウ</t>
    </rPh>
    <phoneticPr fontId="6"/>
  </si>
  <si>
    <t>２．従たる事務所</t>
    <rPh sb="2" eb="3">
      <t>ジュウ</t>
    </rPh>
    <rPh sb="5" eb="7">
      <t>ジム</t>
    </rPh>
    <rPh sb="7" eb="8">
      <t>ショ</t>
    </rPh>
    <phoneticPr fontId="6"/>
  </si>
  <si>
    <t>T 大正</t>
    <rPh sb="2" eb="4">
      <t>タイショウ</t>
    </rPh>
    <phoneticPr fontId="6"/>
  </si>
  <si>
    <t>２．個人</t>
    <rPh sb="2" eb="4">
      <t>コジン</t>
    </rPh>
    <phoneticPr fontId="6"/>
  </si>
  <si>
    <t>２．免許換え新規</t>
    <rPh sb="2" eb="4">
      <t>メンキョ</t>
    </rPh>
    <rPh sb="4" eb="5">
      <t>ガ</t>
    </rPh>
    <rPh sb="6" eb="8">
      <t>シンキ</t>
    </rPh>
    <phoneticPr fontId="6"/>
  </si>
  <si>
    <t>02 青森県知事</t>
    <rPh sb="3" eb="6">
      <t>アオモリケン</t>
    </rPh>
    <rPh sb="6" eb="8">
      <t>チジ</t>
    </rPh>
    <phoneticPr fontId="6"/>
  </si>
  <si>
    <t>01 （一社）マンション管理業協会</t>
    <rPh sb="4" eb="6">
      <t>イチシャ</t>
    </rPh>
    <rPh sb="12" eb="14">
      <t>カンリ</t>
    </rPh>
    <rPh sb="14" eb="15">
      <t>ギョウ</t>
    </rPh>
    <rPh sb="15" eb="17">
      <t>キョウカイ</t>
    </rPh>
    <phoneticPr fontId="6"/>
  </si>
  <si>
    <t>01 農業</t>
    <rPh sb="3" eb="5">
      <t>ノウギョウ</t>
    </rPh>
    <phoneticPr fontId="6"/>
  </si>
  <si>
    <t>１．主たる事務所</t>
    <rPh sb="2" eb="3">
      <t>シュ</t>
    </rPh>
    <rPh sb="5" eb="7">
      <t>ジム</t>
    </rPh>
    <rPh sb="7" eb="8">
      <t>ショ</t>
    </rPh>
    <phoneticPr fontId="6"/>
  </si>
  <si>
    <t>M 明治</t>
    <rPh sb="2" eb="4">
      <t>メイジ</t>
    </rPh>
    <phoneticPr fontId="6"/>
  </si>
  <si>
    <t>１．法人</t>
    <rPh sb="2" eb="4">
      <t>ホウジン</t>
    </rPh>
    <phoneticPr fontId="6"/>
  </si>
  <si>
    <t>１．新規</t>
    <rPh sb="2" eb="4">
      <t>シンキ</t>
    </rPh>
    <phoneticPr fontId="6"/>
  </si>
  <si>
    <t>00 国土交通大臣</t>
    <rPh sb="3" eb="5">
      <t>コクド</t>
    </rPh>
    <rPh sb="5" eb="7">
      <t>コウツウ</t>
    </rPh>
    <rPh sb="7" eb="9">
      <t>ダイジン</t>
    </rPh>
    <phoneticPr fontId="6"/>
  </si>
  <si>
    <t>所属団体コード</t>
    <rPh sb="0" eb="2">
      <t>ショゾク</t>
    </rPh>
    <rPh sb="2" eb="4">
      <t>ダンタイ</t>
    </rPh>
    <phoneticPr fontId="6"/>
  </si>
  <si>
    <t>兼業コード</t>
    <rPh sb="0" eb="2">
      <t>ケンギョウ</t>
    </rPh>
    <phoneticPr fontId="6"/>
  </si>
  <si>
    <t>事務所の別</t>
    <rPh sb="0" eb="3">
      <t>ジムショ</t>
    </rPh>
    <rPh sb="4" eb="5">
      <t>ベツ</t>
    </rPh>
    <phoneticPr fontId="6"/>
  </si>
  <si>
    <t>元号</t>
    <rPh sb="0" eb="2">
      <t>ゲンゴウ</t>
    </rPh>
    <phoneticPr fontId="6"/>
  </si>
  <si>
    <t>役名コード</t>
  </si>
  <si>
    <t>法人・個人の別</t>
  </si>
  <si>
    <t>免許の種類</t>
    <rPh sb="0" eb="2">
      <t>メンキョ</t>
    </rPh>
    <rPh sb="3" eb="5">
      <t>シュルイ</t>
    </rPh>
    <phoneticPr fontId="6"/>
  </si>
  <si>
    <t>免許行政庁コード</t>
    <rPh sb="0" eb="5">
      <t>メンキョギョウセイチョウ</t>
    </rPh>
    <phoneticPr fontId="6"/>
  </si>
  <si>
    <t>－</t>
    <phoneticPr fontId="6"/>
  </si>
  <si>
    <t>日</t>
    <rPh sb="0" eb="1">
      <t>ニチ</t>
    </rPh>
    <phoneticPr fontId="6"/>
  </si>
  <si>
    <t>生　　年　　月　　日</t>
    <rPh sb="0" eb="1">
      <t>セイ</t>
    </rPh>
    <rPh sb="3" eb="4">
      <t>トシ</t>
    </rPh>
    <rPh sb="6" eb="7">
      <t>ツキ</t>
    </rPh>
    <rPh sb="9" eb="10">
      <t>ヒ</t>
    </rPh>
    <phoneticPr fontId="6"/>
  </si>
  <si>
    <t>氏　　　　名</t>
    <rPh sb="0" eb="1">
      <t>シ</t>
    </rPh>
    <rPh sb="5" eb="6">
      <t>ナ</t>
    </rPh>
    <phoneticPr fontId="6"/>
  </si>
  <si>
    <t>性別</t>
    <rPh sb="0" eb="2">
      <t>セイベツ</t>
    </rPh>
    <phoneticPr fontId="6"/>
  </si>
  <si>
    <t>1.男</t>
    <rPh sb="2" eb="3">
      <t>オトコ</t>
    </rPh>
    <phoneticPr fontId="6"/>
  </si>
  <si>
    <t>2.女</t>
    <rPh sb="2" eb="3">
      <t>オンナ</t>
    </rPh>
    <phoneticPr fontId="6"/>
  </si>
  <si>
    <t>従業者証
明書番号</t>
    <phoneticPr fontId="6"/>
  </si>
  <si>
    <t>主たる
職務内容</t>
    <phoneticPr fontId="6"/>
  </si>
  <si>
    <t>取引士か否かの別</t>
    <rPh sb="0" eb="3">
      <t>トリヒキシ</t>
    </rPh>
    <rPh sb="4" eb="5">
      <t>イナ</t>
    </rPh>
    <rPh sb="7" eb="8">
      <t>ベツ</t>
    </rPh>
    <phoneticPr fontId="6"/>
  </si>
  <si>
    <t>○</t>
    <phoneticPr fontId="6"/>
  </si>
  <si>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</si>
  <si>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</si>
  <si>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</si>
  <si>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</si>
  <si>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</si>
  <si>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</si>
  <si>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</si>
  <si>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</si>
  <si>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</si>
  <si>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</si>
  <si>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</si>
  <si>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</si>
  <si>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</si>
  <si>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</si>
  <si>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</si>
  <si>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</si>
  <si>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</si>
  <si>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</si>
  <si>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</si>
  <si>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</si>
  <si>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</si>
  <si>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</si>
  <si>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</si>
  <si>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</si>
  <si>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</si>
  <si>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</si>
  <si>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</si>
  <si>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</si>
  <si>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</si>
  <si>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</si>
  <si>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</si>
  <si>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</si>
  <si>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</si>
  <si>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</si>
  <si>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</si>
  <si>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</si>
  <si>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</si>
  <si>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</si>
  <si>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</si>
  <si>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</si>
  <si>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</si>
  <si>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</si>
  <si>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</si>
  <si>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神奈川</t>
    <rPh sb="2" eb="3">
      <t>カワ</t>
    </rPh>
    <phoneticPr fontId="6"/>
  </si>
  <si>
    <t>和歌山</t>
    <rPh sb="2" eb="3">
      <t>ヤマ</t>
    </rPh>
    <phoneticPr fontId="6"/>
  </si>
  <si>
    <t>鹿児島</t>
    <rPh sb="2" eb="3">
      <t>シマ</t>
    </rPh>
    <phoneticPr fontId="6"/>
  </si>
  <si>
    <t>石狩</t>
  </si>
  <si>
    <t>渡島</t>
  </si>
  <si>
    <t>檜山</t>
  </si>
  <si>
    <t>後志</t>
  </si>
  <si>
    <t>空知</t>
  </si>
  <si>
    <t>上川</t>
  </si>
  <si>
    <t>留萌</t>
  </si>
  <si>
    <t>宗谷</t>
  </si>
  <si>
    <t>オホ</t>
  </si>
  <si>
    <t>胆振</t>
  </si>
  <si>
    <t>日高</t>
  </si>
  <si>
    <t>十勝</t>
  </si>
  <si>
    <t>釧路</t>
  </si>
  <si>
    <t>根室</t>
  </si>
  <si>
    <t>登録行政庁</t>
    <rPh sb="0" eb="2">
      <t>トウロク</t>
    </rPh>
    <rPh sb="2" eb="5">
      <t>ギョウセイチョウ</t>
    </rPh>
    <phoneticPr fontId="6"/>
  </si>
  <si>
    <t>宅地建物取引士で
あるか否かの別</t>
    <phoneticPr fontId="6"/>
  </si>
  <si>
    <t>11 相談役</t>
    <rPh sb="3" eb="6">
      <t>ソウダンヤク</t>
    </rPh>
    <phoneticPr fontId="6"/>
  </si>
  <si>
    <t>12 顧問</t>
    <rPh sb="3" eb="5">
      <t>コモン</t>
    </rPh>
    <phoneticPr fontId="6"/>
  </si>
  <si>
    <t>与那国町</t>
  </si>
  <si>
    <t>八重山郡</t>
  </si>
  <si>
    <t>沖縄県</t>
  </si>
  <si>
    <t>473821</t>
  </si>
  <si>
    <t>竹富町</t>
  </si>
  <si>
    <t>473812</t>
  </si>
  <si>
    <t>多良間村</t>
  </si>
  <si>
    <t>宮古郡</t>
  </si>
  <si>
    <t>473758</t>
  </si>
  <si>
    <t>八重瀬町</t>
  </si>
  <si>
    <t>島尻郡</t>
  </si>
  <si>
    <t>473626</t>
  </si>
  <si>
    <t>久米島町</t>
  </si>
  <si>
    <t>473618</t>
  </si>
  <si>
    <t>伊是名村</t>
  </si>
  <si>
    <t>473600</t>
  </si>
  <si>
    <t>伊平屋村</t>
  </si>
  <si>
    <t>473596</t>
  </si>
  <si>
    <t>北大東村</t>
  </si>
  <si>
    <t>473588</t>
  </si>
  <si>
    <t>南大東村</t>
  </si>
  <si>
    <t>473570</t>
  </si>
  <si>
    <t>渡名喜村</t>
  </si>
  <si>
    <t>473561</t>
  </si>
  <si>
    <t>粟国村</t>
  </si>
  <si>
    <t>473553</t>
  </si>
  <si>
    <t>座間味村</t>
  </si>
  <si>
    <t>473545</t>
  </si>
  <si>
    <t>渡嘉敷村</t>
  </si>
  <si>
    <t>473537</t>
  </si>
  <si>
    <t>南風原町</t>
  </si>
  <si>
    <t>473502</t>
  </si>
  <si>
    <t>与那原町</t>
  </si>
  <si>
    <t>473481</t>
  </si>
  <si>
    <t>西原町</t>
  </si>
  <si>
    <t>中頭郡</t>
  </si>
  <si>
    <t>473294</t>
  </si>
  <si>
    <t>中城村</t>
  </si>
  <si>
    <t>473286</t>
  </si>
  <si>
    <t>北中城村</t>
  </si>
  <si>
    <t>473278</t>
  </si>
  <si>
    <t>北谷町</t>
  </si>
  <si>
    <t>473260</t>
  </si>
  <si>
    <t>嘉手納町</t>
  </si>
  <si>
    <t>473251</t>
  </si>
  <si>
    <t>読谷村</t>
  </si>
  <si>
    <t>国頭郡</t>
  </si>
  <si>
    <t>473243</t>
  </si>
  <si>
    <t>伊江村</t>
  </si>
  <si>
    <t>473154</t>
  </si>
  <si>
    <t>金武町</t>
  </si>
  <si>
    <t>473146</t>
  </si>
  <si>
    <t>宜野座村</t>
  </si>
  <si>
    <t>473138</t>
  </si>
  <si>
    <t>恩納村</t>
  </si>
  <si>
    <t>473111</t>
  </si>
  <si>
    <t>本部町</t>
  </si>
  <si>
    <t>473081</t>
  </si>
  <si>
    <t>今帰仁村</t>
  </si>
  <si>
    <t>473065</t>
  </si>
  <si>
    <t>東村</t>
  </si>
  <si>
    <t>473031</t>
  </si>
  <si>
    <t>大宜味村</t>
  </si>
  <si>
    <t>473022</t>
  </si>
  <si>
    <t>国頭村</t>
  </si>
  <si>
    <t>473014</t>
  </si>
  <si>
    <t>南城市</t>
  </si>
  <si>
    <t>472158</t>
  </si>
  <si>
    <t>宮古島市</t>
  </si>
  <si>
    <t>472140</t>
  </si>
  <si>
    <t>うるま市</t>
  </si>
  <si>
    <t>472131</t>
  </si>
  <si>
    <t>豊見城市</t>
  </si>
  <si>
    <t>472123</t>
  </si>
  <si>
    <t>沖縄市</t>
  </si>
  <si>
    <t>472115</t>
  </si>
  <si>
    <t>糸満市</t>
  </si>
  <si>
    <t>472107</t>
  </si>
  <si>
    <t>名護市</t>
  </si>
  <si>
    <t>472093</t>
  </si>
  <si>
    <t>浦添市</t>
  </si>
  <si>
    <t>472085</t>
  </si>
  <si>
    <t>石垣市</t>
  </si>
  <si>
    <t>472077</t>
  </si>
  <si>
    <t>宜野湾市</t>
  </si>
  <si>
    <t>472051</t>
  </si>
  <si>
    <t>那覇市</t>
  </si>
  <si>
    <t>472018</t>
  </si>
  <si>
    <t>与論町</t>
  </si>
  <si>
    <t>大島郡</t>
  </si>
  <si>
    <t>鹿児島県</t>
  </si>
  <si>
    <t>465356</t>
  </si>
  <si>
    <t>知名町</t>
  </si>
  <si>
    <t>465348</t>
  </si>
  <si>
    <t>和泊町</t>
  </si>
  <si>
    <t>465330</t>
  </si>
  <si>
    <t>伊仙町</t>
  </si>
  <si>
    <t>465321</t>
  </si>
  <si>
    <t>天城町</t>
  </si>
  <si>
    <t>465313</t>
  </si>
  <si>
    <t>徳之島町</t>
  </si>
  <si>
    <t>465305</t>
  </si>
  <si>
    <t>喜界町</t>
  </si>
  <si>
    <t>465291</t>
  </si>
  <si>
    <t>龍郷町</t>
  </si>
  <si>
    <t>465275</t>
  </si>
  <si>
    <t>瀬戸内町</t>
  </si>
  <si>
    <t>465259</t>
  </si>
  <si>
    <t>宇検村</t>
  </si>
  <si>
    <t>465241</t>
  </si>
  <si>
    <t>大和村</t>
  </si>
  <si>
    <t>465232</t>
  </si>
  <si>
    <t>屋久島町</t>
  </si>
  <si>
    <t>熊毛郡</t>
  </si>
  <si>
    <t>465054</t>
  </si>
  <si>
    <t>南種子町</t>
  </si>
  <si>
    <t>465020</t>
  </si>
  <si>
    <t>中種子町</t>
  </si>
  <si>
    <t>465011</t>
  </si>
  <si>
    <t>肝付町</t>
  </si>
  <si>
    <t>肝属郡</t>
  </si>
  <si>
    <t>464929</t>
  </si>
  <si>
    <t>南大隅町</t>
  </si>
  <si>
    <t>464911</t>
  </si>
  <si>
    <t>錦江町</t>
  </si>
  <si>
    <t>464902</t>
  </si>
  <si>
    <t>東串良町</t>
  </si>
  <si>
    <t>464821</t>
  </si>
  <si>
    <t>大崎町</t>
  </si>
  <si>
    <t>曽於郡</t>
  </si>
  <si>
    <t>464686</t>
  </si>
  <si>
    <t>湧水町</t>
  </si>
  <si>
    <t>姶良郡</t>
  </si>
  <si>
    <t>464520</t>
  </si>
  <si>
    <t>長島町</t>
  </si>
  <si>
    <t>出水郡</t>
  </si>
  <si>
    <t>464040</t>
  </si>
  <si>
    <t>さつま町</t>
  </si>
  <si>
    <t>薩摩郡</t>
  </si>
  <si>
    <t>463922</t>
  </si>
  <si>
    <t>十島村</t>
  </si>
  <si>
    <t>鹿児島郡</t>
  </si>
  <si>
    <t>463043</t>
  </si>
  <si>
    <t>三島村</t>
  </si>
  <si>
    <t>463035</t>
  </si>
  <si>
    <t>姶良市</t>
  </si>
  <si>
    <t>462250</t>
  </si>
  <si>
    <t>伊佐市</t>
  </si>
  <si>
    <t>462241</t>
  </si>
  <si>
    <t>南九州市</t>
  </si>
  <si>
    <t>462233</t>
  </si>
  <si>
    <t>奄美市</t>
  </si>
  <si>
    <t>462225</t>
  </si>
  <si>
    <t>志布志市</t>
  </si>
  <si>
    <t>462217</t>
  </si>
  <si>
    <t>南さつま市</t>
  </si>
  <si>
    <t>462209</t>
  </si>
  <si>
    <t>いちき串木野市</t>
  </si>
  <si>
    <t>462195</t>
  </si>
  <si>
    <t>霧島市</t>
  </si>
  <si>
    <t>462187</t>
  </si>
  <si>
    <t>曽於市</t>
  </si>
  <si>
    <t>462179</t>
  </si>
  <si>
    <t>日置市</t>
  </si>
  <si>
    <t>462161</t>
  </si>
  <si>
    <t>薩摩川内市</t>
  </si>
  <si>
    <t>462152</t>
  </si>
  <si>
    <t>垂水市</t>
  </si>
  <si>
    <t>462144</t>
  </si>
  <si>
    <t>西之表市</t>
  </si>
  <si>
    <t>462136</t>
  </si>
  <si>
    <t>指宿市</t>
  </si>
  <si>
    <t>462101</t>
  </si>
  <si>
    <t>出水市</t>
  </si>
  <si>
    <t>462080</t>
  </si>
  <si>
    <t>阿久根市</t>
  </si>
  <si>
    <t>462063</t>
  </si>
  <si>
    <t>枕崎市</t>
  </si>
  <si>
    <t>462047</t>
  </si>
  <si>
    <t>鹿屋市</t>
  </si>
  <si>
    <t>462039</t>
  </si>
  <si>
    <t>鹿児島市</t>
  </si>
  <si>
    <t>462012</t>
  </si>
  <si>
    <t>五ヶ瀬町</t>
  </si>
  <si>
    <t>西臼杵郡</t>
  </si>
  <si>
    <t>宮崎県</t>
  </si>
  <si>
    <t>454435</t>
  </si>
  <si>
    <t>日之影町</t>
  </si>
  <si>
    <t>454427</t>
  </si>
  <si>
    <t>高千穂町</t>
  </si>
  <si>
    <t>454419</t>
  </si>
  <si>
    <t>美郷町</t>
  </si>
  <si>
    <t>東臼杵郡</t>
  </si>
  <si>
    <t>454311</t>
  </si>
  <si>
    <t>椎葉村</t>
  </si>
  <si>
    <t>454303</t>
  </si>
  <si>
    <t>諸塚村</t>
  </si>
  <si>
    <t>454290</t>
  </si>
  <si>
    <t>門川町</t>
  </si>
  <si>
    <t>454214</t>
  </si>
  <si>
    <t>都農町</t>
  </si>
  <si>
    <t>児湯郡</t>
  </si>
  <si>
    <t>454061</t>
  </si>
  <si>
    <t>川南町</t>
  </si>
  <si>
    <t>454052</t>
  </si>
  <si>
    <t>木城町</t>
  </si>
  <si>
    <t>454044</t>
  </si>
  <si>
    <t>西米良村</t>
  </si>
  <si>
    <t>454036</t>
  </si>
  <si>
    <t>新富町</t>
  </si>
  <si>
    <t>454028</t>
  </si>
  <si>
    <t>高鍋町</t>
  </si>
  <si>
    <t>454010</t>
  </si>
  <si>
    <t>綾町</t>
  </si>
  <si>
    <t>東諸県郡</t>
  </si>
  <si>
    <t>453838</t>
  </si>
  <si>
    <t>国富町</t>
  </si>
  <si>
    <t>453820</t>
  </si>
  <si>
    <t>高原町</t>
  </si>
  <si>
    <t>西諸県郡</t>
  </si>
  <si>
    <t>453617</t>
  </si>
  <si>
    <t>三股町</t>
  </si>
  <si>
    <t>北諸県郡</t>
  </si>
  <si>
    <t>453412</t>
  </si>
  <si>
    <t>えびの市</t>
  </si>
  <si>
    <t>452092</t>
  </si>
  <si>
    <t>西都市</t>
  </si>
  <si>
    <t>452084</t>
  </si>
  <si>
    <t>串間市</t>
  </si>
  <si>
    <t>452076</t>
  </si>
  <si>
    <t>日向市</t>
  </si>
  <si>
    <t>452068</t>
  </si>
  <si>
    <t>小林市</t>
  </si>
  <si>
    <t>452050</t>
  </si>
  <si>
    <t>日南市</t>
  </si>
  <si>
    <t>452041</t>
  </si>
  <si>
    <t>延岡市</t>
  </si>
  <si>
    <t>452033</t>
  </si>
  <si>
    <t>都城市</t>
  </si>
  <si>
    <t>452025</t>
  </si>
  <si>
    <t>宮崎市</t>
  </si>
  <si>
    <t>452017</t>
  </si>
  <si>
    <t>玖珠町</t>
  </si>
  <si>
    <t>玖珠郡</t>
  </si>
  <si>
    <t>大分県</t>
  </si>
  <si>
    <t>444626</t>
  </si>
  <si>
    <t>九重町</t>
  </si>
  <si>
    <t>444618</t>
  </si>
  <si>
    <t>日出町</t>
  </si>
  <si>
    <t>速見郡</t>
  </si>
  <si>
    <t>443417</t>
  </si>
  <si>
    <t>姫島村</t>
  </si>
  <si>
    <t>東国東郡</t>
  </si>
  <si>
    <t>443221</t>
  </si>
  <si>
    <t>国東市</t>
  </si>
  <si>
    <t>442143</t>
  </si>
  <si>
    <t>由布市</t>
  </si>
  <si>
    <t>442135</t>
  </si>
  <si>
    <t>豊後大野市</t>
  </si>
  <si>
    <t>442127</t>
  </si>
  <si>
    <t>宇佐市</t>
  </si>
  <si>
    <t>442119</t>
  </si>
  <si>
    <t>杵築市</t>
  </si>
  <si>
    <t>442101</t>
  </si>
  <si>
    <t>豊後高田市</t>
  </si>
  <si>
    <t>442097</t>
  </si>
  <si>
    <t>竹田市</t>
  </si>
  <si>
    <t>442089</t>
  </si>
  <si>
    <t>津久見市</t>
  </si>
  <si>
    <t>442071</t>
  </si>
  <si>
    <t>臼杵市</t>
  </si>
  <si>
    <t>442062</t>
  </si>
  <si>
    <t>佐伯市</t>
  </si>
  <si>
    <t>442054</t>
  </si>
  <si>
    <t>日田市</t>
  </si>
  <si>
    <t>442046</t>
  </si>
  <si>
    <t>中津市</t>
  </si>
  <si>
    <t>442038</t>
  </si>
  <si>
    <t>別府市</t>
  </si>
  <si>
    <t>442020</t>
  </si>
  <si>
    <t>大分市</t>
  </si>
  <si>
    <t>442011</t>
  </si>
  <si>
    <t>苓北町</t>
  </si>
  <si>
    <t>天草郡</t>
  </si>
  <si>
    <t>熊本県</t>
  </si>
  <si>
    <t>435317</t>
  </si>
  <si>
    <t>あさぎり町</t>
  </si>
  <si>
    <t>球磨郡</t>
  </si>
  <si>
    <t>435147</t>
  </si>
  <si>
    <t>球磨村</t>
  </si>
  <si>
    <t>435139</t>
  </si>
  <si>
    <t>山江村</t>
  </si>
  <si>
    <t>435121</t>
  </si>
  <si>
    <t>五木村</t>
  </si>
  <si>
    <t>435112</t>
  </si>
  <si>
    <t>相良村</t>
  </si>
  <si>
    <t>435104</t>
  </si>
  <si>
    <t>水上村</t>
  </si>
  <si>
    <t>435074</t>
  </si>
  <si>
    <t>湯前町</t>
  </si>
  <si>
    <t>435066</t>
  </si>
  <si>
    <t>多良木町</t>
  </si>
  <si>
    <t>435058</t>
  </si>
  <si>
    <t>錦町</t>
  </si>
  <si>
    <t>435015</t>
  </si>
  <si>
    <t>津奈木町</t>
  </si>
  <si>
    <t>葦北郡</t>
  </si>
  <si>
    <t>434841</t>
  </si>
  <si>
    <t>芦北町</t>
  </si>
  <si>
    <t>434825</t>
  </si>
  <si>
    <t>氷川町</t>
  </si>
  <si>
    <t>八代郡</t>
  </si>
  <si>
    <t>434680</t>
  </si>
  <si>
    <t>山都町</t>
  </si>
  <si>
    <t>上益城郡</t>
  </si>
  <si>
    <t>434477</t>
  </si>
  <si>
    <t>甲佐町</t>
  </si>
  <si>
    <t>434442</t>
  </si>
  <si>
    <t>益城町</t>
  </si>
  <si>
    <t>434434</t>
  </si>
  <si>
    <t>嘉島町</t>
  </si>
  <si>
    <t>434426</t>
  </si>
  <si>
    <t>御船町</t>
  </si>
  <si>
    <t>434418</t>
  </si>
  <si>
    <t>南阿蘇村</t>
  </si>
  <si>
    <t>阿蘇郡</t>
  </si>
  <si>
    <t>434337</t>
  </si>
  <si>
    <t>西原村</t>
  </si>
  <si>
    <t>434329</t>
  </si>
  <si>
    <t>高森町</t>
  </si>
  <si>
    <t>434281</t>
  </si>
  <si>
    <t>産山村</t>
  </si>
  <si>
    <t>434256</t>
  </si>
  <si>
    <t>小国町</t>
  </si>
  <si>
    <t>434248</t>
  </si>
  <si>
    <t>南小国町</t>
  </si>
  <si>
    <t>434230</t>
  </si>
  <si>
    <t>菊陽町</t>
  </si>
  <si>
    <t>菊池郡</t>
  </si>
  <si>
    <t>434043</t>
  </si>
  <si>
    <t>大津町</t>
  </si>
  <si>
    <t>434035</t>
  </si>
  <si>
    <t>和水町</t>
  </si>
  <si>
    <t>玉名郡</t>
  </si>
  <si>
    <t>433691</t>
  </si>
  <si>
    <t>長洲町</t>
  </si>
  <si>
    <t>433683</t>
  </si>
  <si>
    <t>南関町</t>
  </si>
  <si>
    <t>433675</t>
  </si>
  <si>
    <t>玉東町</t>
  </si>
  <si>
    <t>433641</t>
  </si>
  <si>
    <t>美里町</t>
  </si>
  <si>
    <t>下益城郡</t>
  </si>
  <si>
    <t>433489</t>
  </si>
  <si>
    <t>合志市</t>
  </si>
  <si>
    <t>432164</t>
  </si>
  <si>
    <t>天草市</t>
  </si>
  <si>
    <t>432156</t>
  </si>
  <si>
    <t>阿蘇市</t>
  </si>
  <si>
    <t>432148</t>
  </si>
  <si>
    <t>宇城市</t>
  </si>
  <si>
    <t>432130</t>
  </si>
  <si>
    <t>上天草市</t>
  </si>
  <si>
    <t>432121</t>
  </si>
  <si>
    <t>宇土市</t>
  </si>
  <si>
    <t>432113</t>
  </si>
  <si>
    <t>菊池市</t>
  </si>
  <si>
    <t>432105</t>
  </si>
  <si>
    <t>山鹿市</t>
  </si>
  <si>
    <t>432083</t>
  </si>
  <si>
    <t>玉名市</t>
  </si>
  <si>
    <t>432067</t>
  </si>
  <si>
    <t>水俣市</t>
  </si>
  <si>
    <t>432059</t>
  </si>
  <si>
    <t>荒尾市</t>
  </si>
  <si>
    <t>432041</t>
  </si>
  <si>
    <t>人吉市</t>
  </si>
  <si>
    <t>432032</t>
  </si>
  <si>
    <t>八代市</t>
  </si>
  <si>
    <t>432024</t>
  </si>
  <si>
    <t>北区</t>
  </si>
  <si>
    <t>熊本市</t>
  </si>
  <si>
    <t>南区</t>
  </si>
  <si>
    <t>西区</t>
  </si>
  <si>
    <t>東区</t>
  </si>
  <si>
    <t>中央区</t>
  </si>
  <si>
    <t>新上五島町</t>
  </si>
  <si>
    <t>南松浦郡</t>
  </si>
  <si>
    <t>長崎県</t>
  </si>
  <si>
    <t>424111</t>
  </si>
  <si>
    <t>佐々町</t>
  </si>
  <si>
    <t>北松浦郡</t>
  </si>
  <si>
    <t>423912</t>
  </si>
  <si>
    <t>小値賀町</t>
  </si>
  <si>
    <t>423831</t>
  </si>
  <si>
    <t>波佐見町</t>
  </si>
  <si>
    <t>東彼杵郡</t>
  </si>
  <si>
    <t>423238</t>
  </si>
  <si>
    <t>川棚町</t>
  </si>
  <si>
    <t>423220</t>
  </si>
  <si>
    <t>東彼杵町</t>
  </si>
  <si>
    <t>423211</t>
  </si>
  <si>
    <t>時津町</t>
  </si>
  <si>
    <t>西彼杵郡</t>
  </si>
  <si>
    <t>423084</t>
  </si>
  <si>
    <t>長与町</t>
  </si>
  <si>
    <t>423076</t>
  </si>
  <si>
    <t>南島原市</t>
  </si>
  <si>
    <t>422142</t>
  </si>
  <si>
    <t>雲仙市</t>
  </si>
  <si>
    <t>422134</t>
  </si>
  <si>
    <t>西海市</t>
  </si>
  <si>
    <t>422126</t>
  </si>
  <si>
    <t>五島市</t>
  </si>
  <si>
    <t>422118</t>
  </si>
  <si>
    <t>壱岐市</t>
  </si>
  <si>
    <t>422100</t>
  </si>
  <si>
    <t>対馬市</t>
  </si>
  <si>
    <t>422096</t>
  </si>
  <si>
    <t>松浦市</t>
  </si>
  <si>
    <t>422088</t>
  </si>
  <si>
    <t>平戸市</t>
  </si>
  <si>
    <t>422070</t>
  </si>
  <si>
    <t>大村市</t>
  </si>
  <si>
    <t>422053</t>
  </si>
  <si>
    <t>諫早市</t>
  </si>
  <si>
    <t>422045</t>
  </si>
  <si>
    <t>島原市</t>
  </si>
  <si>
    <t>422037</t>
  </si>
  <si>
    <t>佐世保市</t>
  </si>
  <si>
    <t>422029</t>
  </si>
  <si>
    <t>長崎市</t>
  </si>
  <si>
    <t>422011</t>
  </si>
  <si>
    <t>太良町</t>
  </si>
  <si>
    <t>藤津郡</t>
  </si>
  <si>
    <t>佐賀県</t>
  </si>
  <si>
    <t>414417</t>
  </si>
  <si>
    <t>白石町</t>
  </si>
  <si>
    <t>杵島郡</t>
  </si>
  <si>
    <t>414255</t>
  </si>
  <si>
    <t>江北町</t>
  </si>
  <si>
    <t>414247</t>
  </si>
  <si>
    <t>大町町</t>
  </si>
  <si>
    <t>414239</t>
  </si>
  <si>
    <t>有田町</t>
  </si>
  <si>
    <t>西松浦郡</t>
  </si>
  <si>
    <t>414018</t>
  </si>
  <si>
    <t>玄海町</t>
  </si>
  <si>
    <t>東松浦郡</t>
  </si>
  <si>
    <t>413879</t>
  </si>
  <si>
    <t>みやき町</t>
  </si>
  <si>
    <t>三養基郡</t>
  </si>
  <si>
    <t>413461</t>
  </si>
  <si>
    <t>上峰町</t>
  </si>
  <si>
    <t>413453</t>
  </si>
  <si>
    <t>基山町</t>
  </si>
  <si>
    <t>413411</t>
  </si>
  <si>
    <t>吉野ヶ里町</t>
  </si>
  <si>
    <t>神埼郡</t>
  </si>
  <si>
    <t>413275</t>
  </si>
  <si>
    <t>神埼市</t>
  </si>
  <si>
    <t>412104</t>
  </si>
  <si>
    <t>嬉野市</t>
  </si>
  <si>
    <t>412091</t>
  </si>
  <si>
    <t>小城市</t>
  </si>
  <si>
    <t>412082</t>
  </si>
  <si>
    <t>鹿島市</t>
  </si>
  <si>
    <t>412074</t>
  </si>
  <si>
    <t>武雄市</t>
  </si>
  <si>
    <t>412066</t>
  </si>
  <si>
    <t>伊万里市</t>
  </si>
  <si>
    <t>412058</t>
  </si>
  <si>
    <t>多久市</t>
  </si>
  <si>
    <t>412040</t>
  </si>
  <si>
    <t>鳥栖市</t>
  </si>
  <si>
    <t>412031</t>
  </si>
  <si>
    <t>唐津市</t>
  </si>
  <si>
    <t>412023</t>
  </si>
  <si>
    <t>佐賀市</t>
  </si>
  <si>
    <t>412015</t>
  </si>
  <si>
    <t>築上町</t>
  </si>
  <si>
    <t>築上郡</t>
  </si>
  <si>
    <t>福岡県</t>
  </si>
  <si>
    <t>406473</t>
  </si>
  <si>
    <t>上毛町</t>
  </si>
  <si>
    <t>406465</t>
  </si>
  <si>
    <t>吉富町</t>
  </si>
  <si>
    <t>406422</t>
  </si>
  <si>
    <t>みやこ町</t>
  </si>
  <si>
    <t>京都郡</t>
  </si>
  <si>
    <t>406252</t>
  </si>
  <si>
    <t>苅田町</t>
  </si>
  <si>
    <t>406210</t>
  </si>
  <si>
    <t>福智町</t>
  </si>
  <si>
    <t>田川郡</t>
  </si>
  <si>
    <t>406104</t>
  </si>
  <si>
    <t>赤村</t>
  </si>
  <si>
    <t>406091</t>
  </si>
  <si>
    <t>大任町</t>
  </si>
  <si>
    <t>406082</t>
  </si>
  <si>
    <t>川崎町</t>
  </si>
  <si>
    <t>406058</t>
  </si>
  <si>
    <t>糸田町</t>
  </si>
  <si>
    <t>406040</t>
  </si>
  <si>
    <t>添田町</t>
  </si>
  <si>
    <t>406023</t>
  </si>
  <si>
    <t>香春町</t>
  </si>
  <si>
    <t>406015</t>
  </si>
  <si>
    <t>広川町</t>
  </si>
  <si>
    <t>八女郡</t>
  </si>
  <si>
    <t>405442</t>
  </si>
  <si>
    <t>大木町</t>
  </si>
  <si>
    <t>三潴郡</t>
  </si>
  <si>
    <t>405221</t>
  </si>
  <si>
    <t>大刀洗町</t>
  </si>
  <si>
    <t>三井郡</t>
  </si>
  <si>
    <t>405035</t>
  </si>
  <si>
    <t>東峰村</t>
  </si>
  <si>
    <t>朝倉郡</t>
  </si>
  <si>
    <t>404489</t>
  </si>
  <si>
    <t>筑前町</t>
  </si>
  <si>
    <t>404471</t>
  </si>
  <si>
    <t>桂川町</t>
  </si>
  <si>
    <t>嘉穂郡</t>
  </si>
  <si>
    <t>404217</t>
  </si>
  <si>
    <t>鞍手町</t>
  </si>
  <si>
    <t>鞍手郡</t>
  </si>
  <si>
    <t>404021</t>
  </si>
  <si>
    <t>小竹町</t>
  </si>
  <si>
    <t>404012</t>
  </si>
  <si>
    <t>遠賀町</t>
  </si>
  <si>
    <t>遠賀郡</t>
  </si>
  <si>
    <t>403849</t>
  </si>
  <si>
    <t>岡垣町</t>
  </si>
  <si>
    <t>403831</t>
  </si>
  <si>
    <t>水巻町</t>
  </si>
  <si>
    <t>403822</t>
  </si>
  <si>
    <t>芦屋町</t>
  </si>
  <si>
    <t>403814</t>
  </si>
  <si>
    <t>粕屋町</t>
  </si>
  <si>
    <t>糟屋郡</t>
  </si>
  <si>
    <t>403491</t>
  </si>
  <si>
    <t>久山町</t>
  </si>
  <si>
    <t>403482</t>
  </si>
  <si>
    <t>新宮町</t>
  </si>
  <si>
    <t>403458</t>
  </si>
  <si>
    <t>須恵町</t>
  </si>
  <si>
    <t>403440</t>
  </si>
  <si>
    <t>志免町</t>
  </si>
  <si>
    <t>403431</t>
  </si>
  <si>
    <t>篠栗町</t>
  </si>
  <si>
    <t>403423</t>
  </si>
  <si>
    <t>宇美町</t>
  </si>
  <si>
    <t>403415</t>
  </si>
  <si>
    <t>那珂川市</t>
    <rPh sb="0" eb="3">
      <t>ナカガワ</t>
    </rPh>
    <rPh sb="3" eb="4">
      <t>シ</t>
    </rPh>
    <phoneticPr fontId="6"/>
  </si>
  <si>
    <t>福岡県</t>
    <rPh sb="0" eb="3">
      <t>フクオカケン</t>
    </rPh>
    <phoneticPr fontId="6"/>
  </si>
  <si>
    <t>402311</t>
    <phoneticPr fontId="6"/>
  </si>
  <si>
    <t>糸島市</t>
  </si>
  <si>
    <t>402303</t>
  </si>
  <si>
    <t>みやま市</t>
  </si>
  <si>
    <t>402290</t>
  </si>
  <si>
    <t>朝倉市</t>
  </si>
  <si>
    <t>402281</t>
  </si>
  <si>
    <t>嘉麻市</t>
  </si>
  <si>
    <t>402273</t>
  </si>
  <si>
    <t>宮若市</t>
  </si>
  <si>
    <t>402265</t>
  </si>
  <si>
    <t>うきは市</t>
  </si>
  <si>
    <t>402257</t>
  </si>
  <si>
    <t>福津市</t>
  </si>
  <si>
    <t>402249</t>
  </si>
  <si>
    <t>古賀市</t>
  </si>
  <si>
    <t>402231</t>
  </si>
  <si>
    <t>太宰府市</t>
  </si>
  <si>
    <t>402214</t>
  </si>
  <si>
    <t>宗像市</t>
  </si>
  <si>
    <t>402206</t>
  </si>
  <si>
    <t>大野城市</t>
  </si>
  <si>
    <t>402192</t>
  </si>
  <si>
    <t>春日市</t>
  </si>
  <si>
    <t>402184</t>
  </si>
  <si>
    <t>筑紫野市</t>
  </si>
  <si>
    <t>402176</t>
  </si>
  <si>
    <t>小郡市</t>
  </si>
  <si>
    <t>402168</t>
  </si>
  <si>
    <t>中間市</t>
  </si>
  <si>
    <t>402150</t>
  </si>
  <si>
    <t>豊前市</t>
  </si>
  <si>
    <t>402141</t>
  </si>
  <si>
    <t>行橋市</t>
  </si>
  <si>
    <t>402133</t>
  </si>
  <si>
    <t>大川市</t>
  </si>
  <si>
    <t>402125</t>
  </si>
  <si>
    <t>筑後市</t>
  </si>
  <si>
    <t>402117</t>
  </si>
  <si>
    <t>八女市</t>
  </si>
  <si>
    <t>402109</t>
  </si>
  <si>
    <t>柳川市</t>
  </si>
  <si>
    <t>402079</t>
  </si>
  <si>
    <t>田川市</t>
  </si>
  <si>
    <t>402061</t>
  </si>
  <si>
    <t>飯塚市</t>
  </si>
  <si>
    <t>402052</t>
  </si>
  <si>
    <t>直方市</t>
  </si>
  <si>
    <t>402044</t>
  </si>
  <si>
    <t>久留米市</t>
  </si>
  <si>
    <t>402036</t>
  </si>
  <si>
    <t>大牟田市</t>
  </si>
  <si>
    <t>402028</t>
  </si>
  <si>
    <t>早良区</t>
  </si>
  <si>
    <t>福岡市</t>
  </si>
  <si>
    <t>401374</t>
  </si>
  <si>
    <t>城南区</t>
  </si>
  <si>
    <t>401366</t>
  </si>
  <si>
    <t>401358</t>
  </si>
  <si>
    <t>401340</t>
  </si>
  <si>
    <t>401331</t>
  </si>
  <si>
    <t>博多区</t>
  </si>
  <si>
    <t>401323</t>
  </si>
  <si>
    <t>401315</t>
  </si>
  <si>
    <t>八幡西区</t>
  </si>
  <si>
    <t>北九州市</t>
  </si>
  <si>
    <t>401099</t>
  </si>
  <si>
    <t>八幡東区</t>
  </si>
  <si>
    <t>401081</t>
  </si>
  <si>
    <t>小倉南区</t>
  </si>
  <si>
    <t>401072</t>
  </si>
  <si>
    <t>小倉北区</t>
  </si>
  <si>
    <t>401064</t>
  </si>
  <si>
    <t>戸畑区</t>
  </si>
  <si>
    <t>401056</t>
  </si>
  <si>
    <t>若松区</t>
  </si>
  <si>
    <t>401030</t>
  </si>
  <si>
    <t>門司区</t>
  </si>
  <si>
    <t>401013</t>
  </si>
  <si>
    <t>黒潮町</t>
  </si>
  <si>
    <t>幡多郡</t>
  </si>
  <si>
    <t>高知県</t>
  </si>
  <si>
    <t>394289</t>
  </si>
  <si>
    <t>三原村</t>
  </si>
  <si>
    <t>394271</t>
  </si>
  <si>
    <t>大月町</t>
  </si>
  <si>
    <t>394246</t>
  </si>
  <si>
    <t>四万十町</t>
  </si>
  <si>
    <t>高岡郡</t>
  </si>
  <si>
    <t>394122</t>
  </si>
  <si>
    <t>津野町</t>
  </si>
  <si>
    <t>394114</t>
  </si>
  <si>
    <t>日高村</t>
  </si>
  <si>
    <t>394106</t>
  </si>
  <si>
    <t>梼原町</t>
  </si>
  <si>
    <t>394050</t>
  </si>
  <si>
    <t>越知町</t>
  </si>
  <si>
    <t>394033</t>
  </si>
  <si>
    <t>佐川町</t>
  </si>
  <si>
    <t>394025</t>
  </si>
  <si>
    <t>中土佐町</t>
  </si>
  <si>
    <t>394017</t>
  </si>
  <si>
    <t>仁淀川町</t>
  </si>
  <si>
    <t>吾川郡</t>
  </si>
  <si>
    <t>393878</t>
  </si>
  <si>
    <t>いの町</t>
  </si>
  <si>
    <t>393860</t>
  </si>
  <si>
    <t>大川村</t>
  </si>
  <si>
    <t>土佐郡</t>
  </si>
  <si>
    <t>393649</t>
  </si>
  <si>
    <t>土佐町</t>
  </si>
  <si>
    <t>393631</t>
  </si>
  <si>
    <t>大豊町</t>
  </si>
  <si>
    <t>長岡郡</t>
  </si>
  <si>
    <t>393444</t>
  </si>
  <si>
    <t>本山町</t>
  </si>
  <si>
    <t>393410</t>
  </si>
  <si>
    <t>芸西村</t>
  </si>
  <si>
    <t>安芸郡</t>
  </si>
  <si>
    <t>393070</t>
  </si>
  <si>
    <t>馬路村</t>
  </si>
  <si>
    <t>393061</t>
  </si>
  <si>
    <t>北川村</t>
  </si>
  <si>
    <t>393053</t>
  </si>
  <si>
    <t>安田町</t>
  </si>
  <si>
    <t>393045</t>
  </si>
  <si>
    <t>田野町</t>
  </si>
  <si>
    <t>393037</t>
  </si>
  <si>
    <t>奈半利町</t>
  </si>
  <si>
    <t>393029</t>
  </si>
  <si>
    <t>東洋町</t>
  </si>
  <si>
    <t>393011</t>
  </si>
  <si>
    <t>香美市</t>
  </si>
  <si>
    <t>392120</t>
  </si>
  <si>
    <t>香南市</t>
  </si>
  <si>
    <t>392111</t>
  </si>
  <si>
    <t>四万十市</t>
  </si>
  <si>
    <t>392103</t>
  </si>
  <si>
    <t>土佐清水市</t>
  </si>
  <si>
    <t>392090</t>
  </si>
  <si>
    <t>宿毛市</t>
  </si>
  <si>
    <t>392081</t>
  </si>
  <si>
    <t>須崎市</t>
  </si>
  <si>
    <t>392065</t>
  </si>
  <si>
    <t>土佐市</t>
  </si>
  <si>
    <t>392057</t>
  </si>
  <si>
    <t>南国市</t>
  </si>
  <si>
    <t>392049</t>
  </si>
  <si>
    <t>安芸市</t>
  </si>
  <si>
    <t>392031</t>
  </si>
  <si>
    <t>室戸市</t>
  </si>
  <si>
    <t>392022</t>
  </si>
  <si>
    <t>高知市</t>
  </si>
  <si>
    <t>392014</t>
  </si>
  <si>
    <t>愛南町</t>
  </si>
  <si>
    <t>南宇和郡</t>
  </si>
  <si>
    <t>愛媛県</t>
  </si>
  <si>
    <t>385069</t>
  </si>
  <si>
    <t>鬼北町</t>
  </si>
  <si>
    <t>北宇和郡</t>
  </si>
  <si>
    <t>384887</t>
  </si>
  <si>
    <t>松野町</t>
  </si>
  <si>
    <t>384844</t>
  </si>
  <si>
    <t>伊方町</t>
  </si>
  <si>
    <t>西宇和郡</t>
  </si>
  <si>
    <t>384429</t>
  </si>
  <si>
    <t>内子町</t>
  </si>
  <si>
    <t>喜多郡</t>
  </si>
  <si>
    <t>384224</t>
  </si>
  <si>
    <t>砥部町</t>
  </si>
  <si>
    <t>伊予郡</t>
  </si>
  <si>
    <t>384020</t>
  </si>
  <si>
    <t>松前町</t>
  </si>
  <si>
    <t>384011</t>
  </si>
  <si>
    <t>久万高原町</t>
  </si>
  <si>
    <t>上浮穴郡</t>
  </si>
  <si>
    <t>383864</t>
  </si>
  <si>
    <t>上島町</t>
  </si>
  <si>
    <t>越智郡</t>
  </si>
  <si>
    <t>383562</t>
  </si>
  <si>
    <t>東温市</t>
  </si>
  <si>
    <t>382159</t>
  </si>
  <si>
    <t>西予市</t>
  </si>
  <si>
    <t>382141</t>
  </si>
  <si>
    <t>四国中央市</t>
  </si>
  <si>
    <t>382132</t>
  </si>
  <si>
    <t>伊予市</t>
  </si>
  <si>
    <t>382108</t>
  </si>
  <si>
    <t>大洲市</t>
  </si>
  <si>
    <t>382078</t>
  </si>
  <si>
    <t>西条市</t>
  </si>
  <si>
    <t>382060</t>
  </si>
  <si>
    <t>新居浜市</t>
  </si>
  <si>
    <t>382051</t>
  </si>
  <si>
    <t>八幡浜市</t>
  </si>
  <si>
    <t>382043</t>
  </si>
  <si>
    <t>宇和島市</t>
  </si>
  <si>
    <t>382035</t>
  </si>
  <si>
    <t>今治市</t>
  </si>
  <si>
    <t>382027</t>
  </si>
  <si>
    <t>松山市</t>
  </si>
  <si>
    <t>382019</t>
  </si>
  <si>
    <t>まんのう町</t>
  </si>
  <si>
    <t>仲多度郡</t>
  </si>
  <si>
    <t>香川県</t>
  </si>
  <si>
    <t>374067</t>
  </si>
  <si>
    <t>多度津町</t>
  </si>
  <si>
    <t>374041</t>
  </si>
  <si>
    <t>琴平町</t>
  </si>
  <si>
    <t>374032</t>
  </si>
  <si>
    <t>綾川町</t>
  </si>
  <si>
    <t>綾歌郡</t>
  </si>
  <si>
    <t>373877</t>
  </si>
  <si>
    <t>宇多津町</t>
  </si>
  <si>
    <t>373869</t>
  </si>
  <si>
    <t>直島町</t>
  </si>
  <si>
    <t>香川郡</t>
  </si>
  <si>
    <t>373648</t>
  </si>
  <si>
    <t>三木町</t>
  </si>
  <si>
    <t>木田郡</t>
  </si>
  <si>
    <t>373419</t>
  </si>
  <si>
    <t>小豆島町</t>
  </si>
  <si>
    <t>小豆郡</t>
  </si>
  <si>
    <t>373249</t>
  </si>
  <si>
    <t>土庄町</t>
  </si>
  <si>
    <t>373222</t>
  </si>
  <si>
    <t>三豊市</t>
  </si>
  <si>
    <t>372081</t>
  </si>
  <si>
    <t>東かがわ市</t>
  </si>
  <si>
    <t>372072</t>
  </si>
  <si>
    <t>さぬき市</t>
  </si>
  <si>
    <t>372064</t>
  </si>
  <si>
    <t>観音寺市</t>
  </si>
  <si>
    <t>372056</t>
  </si>
  <si>
    <t>善通寺市</t>
  </si>
  <si>
    <t>372048</t>
  </si>
  <si>
    <t>坂出市</t>
  </si>
  <si>
    <t>372030</t>
  </si>
  <si>
    <t>丸亀市</t>
  </si>
  <si>
    <t>372021</t>
  </si>
  <si>
    <t>高松市</t>
  </si>
  <si>
    <t>372013</t>
  </si>
  <si>
    <t>東みよし町</t>
  </si>
  <si>
    <t>三好郡</t>
  </si>
  <si>
    <t>徳島県</t>
  </si>
  <si>
    <t>364894</t>
  </si>
  <si>
    <t>つるぎ町</t>
  </si>
  <si>
    <t>美馬郡</t>
  </si>
  <si>
    <t>364681</t>
  </si>
  <si>
    <t>上板町</t>
  </si>
  <si>
    <t>板野郡</t>
  </si>
  <si>
    <t>364053</t>
  </si>
  <si>
    <t>板野町</t>
  </si>
  <si>
    <t>364045</t>
  </si>
  <si>
    <t>藍住町</t>
  </si>
  <si>
    <t>364037</t>
  </si>
  <si>
    <t>北島町</t>
  </si>
  <si>
    <t>364029</t>
  </si>
  <si>
    <t>松茂町</t>
  </si>
  <si>
    <t>364011</t>
  </si>
  <si>
    <t>海陽町</t>
  </si>
  <si>
    <t>海部郡</t>
  </si>
  <si>
    <t>363880</t>
  </si>
  <si>
    <t>美波町</t>
  </si>
  <si>
    <t>363871</t>
  </si>
  <si>
    <t>牟岐町</t>
  </si>
  <si>
    <t>363839</t>
  </si>
  <si>
    <t>那賀町</t>
  </si>
  <si>
    <t>那賀郡</t>
  </si>
  <si>
    <t>363685</t>
  </si>
  <si>
    <t>神山町</t>
  </si>
  <si>
    <t>名西郡</t>
  </si>
  <si>
    <t>363421</t>
  </si>
  <si>
    <t>石井町</t>
  </si>
  <si>
    <t>363413</t>
  </si>
  <si>
    <t>佐那河内村</t>
  </si>
  <si>
    <t>名東郡</t>
  </si>
  <si>
    <t>363219</t>
  </si>
  <si>
    <t>上勝町</t>
  </si>
  <si>
    <t>勝浦郡</t>
  </si>
  <si>
    <t>363022</t>
  </si>
  <si>
    <t>勝浦町</t>
  </si>
  <si>
    <t>363014</t>
  </si>
  <si>
    <t>三好市</t>
  </si>
  <si>
    <t>362085</t>
  </si>
  <si>
    <t>美馬市</t>
  </si>
  <si>
    <t>362077</t>
  </si>
  <si>
    <t>阿波市</t>
  </si>
  <si>
    <t>362069</t>
  </si>
  <si>
    <t>吉野川市</t>
  </si>
  <si>
    <t>362051</t>
  </si>
  <si>
    <t>阿南市</t>
  </si>
  <si>
    <t>362042</t>
  </si>
  <si>
    <t>小松島市</t>
  </si>
  <si>
    <t>362034</t>
  </si>
  <si>
    <t>鳴門市</t>
  </si>
  <si>
    <t>362026</t>
  </si>
  <si>
    <t>徳島市</t>
  </si>
  <si>
    <t>362018</t>
  </si>
  <si>
    <t>阿武町</t>
  </si>
  <si>
    <t>阿武郡</t>
  </si>
  <si>
    <t>山口県</t>
  </si>
  <si>
    <t>355020</t>
  </si>
  <si>
    <t>平生町</t>
  </si>
  <si>
    <t>353442</t>
  </si>
  <si>
    <t>田布施町</t>
  </si>
  <si>
    <t>353434</t>
  </si>
  <si>
    <t>上関町</t>
  </si>
  <si>
    <t>353418</t>
  </si>
  <si>
    <t>和木町</t>
  </si>
  <si>
    <t>玖珂郡</t>
  </si>
  <si>
    <t>353213</t>
  </si>
  <si>
    <t>周防大島町</t>
  </si>
  <si>
    <t>353051</t>
  </si>
  <si>
    <t>山陽小野田市</t>
  </si>
  <si>
    <t>352161</t>
  </si>
  <si>
    <t>周南市</t>
  </si>
  <si>
    <t>352152</t>
  </si>
  <si>
    <t>美祢市</t>
  </si>
  <si>
    <t>352136</t>
  </si>
  <si>
    <t>柳井市</t>
  </si>
  <si>
    <t>352128</t>
  </si>
  <si>
    <t>長門市</t>
  </si>
  <si>
    <t>352110</t>
  </si>
  <si>
    <t>光市</t>
  </si>
  <si>
    <t>352101</t>
  </si>
  <si>
    <t>岩国市</t>
  </si>
  <si>
    <t>352080</t>
  </si>
  <si>
    <t>下松市</t>
  </si>
  <si>
    <t>352071</t>
  </si>
  <si>
    <t>防府市</t>
  </si>
  <si>
    <t>352063</t>
  </si>
  <si>
    <t>萩市</t>
  </si>
  <si>
    <t>352047</t>
  </si>
  <si>
    <t>山口市</t>
  </si>
  <si>
    <t>352039</t>
  </si>
  <si>
    <t>宇部市</t>
  </si>
  <si>
    <t>352021</t>
  </si>
  <si>
    <t>下関市</t>
  </si>
  <si>
    <t>352012</t>
  </si>
  <si>
    <t>神石高原町</t>
  </si>
  <si>
    <t>神石郡</t>
  </si>
  <si>
    <t>広島県</t>
  </si>
  <si>
    <t>345458</t>
  </si>
  <si>
    <t>世羅町</t>
  </si>
  <si>
    <t>世羅郡</t>
  </si>
  <si>
    <t>344621</t>
  </si>
  <si>
    <t>大崎上島町</t>
  </si>
  <si>
    <t>豊田郡</t>
  </si>
  <si>
    <t>344311</t>
  </si>
  <si>
    <t>北広島町</t>
  </si>
  <si>
    <t>山県郡</t>
  </si>
  <si>
    <t>343692</t>
  </si>
  <si>
    <t>安芸太田町</t>
  </si>
  <si>
    <t>343684</t>
  </si>
  <si>
    <t>坂町</t>
  </si>
  <si>
    <t>343099</t>
  </si>
  <si>
    <t>熊野町</t>
  </si>
  <si>
    <t>343072</t>
  </si>
  <si>
    <t>海田町</t>
  </si>
  <si>
    <t>343048</t>
  </si>
  <si>
    <t>府中町</t>
  </si>
  <si>
    <t>343021</t>
  </si>
  <si>
    <t>江田島市</t>
  </si>
  <si>
    <t>342157</t>
  </si>
  <si>
    <t>安芸高田市</t>
  </si>
  <si>
    <t>342149</t>
  </si>
  <si>
    <t>廿日市市</t>
  </si>
  <si>
    <t>342131</t>
  </si>
  <si>
    <t>東広島市</t>
  </si>
  <si>
    <t>342122</t>
  </si>
  <si>
    <t>大竹市</t>
  </si>
  <si>
    <t>342114</t>
  </si>
  <si>
    <t>庄原市</t>
  </si>
  <si>
    <t>342106</t>
  </si>
  <si>
    <t>三次市</t>
  </si>
  <si>
    <t>342092</t>
  </si>
  <si>
    <t>府中市</t>
  </si>
  <si>
    <t>342084</t>
  </si>
  <si>
    <t>福山市</t>
  </si>
  <si>
    <t>342076</t>
  </si>
  <si>
    <t>尾道市</t>
  </si>
  <si>
    <t>342050</t>
  </si>
  <si>
    <t>三原市</t>
  </si>
  <si>
    <t>342041</t>
  </si>
  <si>
    <t>竹原市</t>
  </si>
  <si>
    <t>342033</t>
  </si>
  <si>
    <t>呉市</t>
  </si>
  <si>
    <t>342025</t>
  </si>
  <si>
    <t>佐伯区</t>
  </si>
  <si>
    <t>広島市</t>
  </si>
  <si>
    <t>341088</t>
  </si>
  <si>
    <t>安芸区</t>
  </si>
  <si>
    <t>341070</t>
  </si>
  <si>
    <t>安佐北区</t>
  </si>
  <si>
    <t>341061</t>
  </si>
  <si>
    <t>安佐南区</t>
  </si>
  <si>
    <t>341053</t>
  </si>
  <si>
    <t>341045</t>
  </si>
  <si>
    <t>341037</t>
  </si>
  <si>
    <t>341029</t>
  </si>
  <si>
    <t>中区</t>
  </si>
  <si>
    <t>341011</t>
  </si>
  <si>
    <t>吉備中央町</t>
  </si>
  <si>
    <t>加賀郡</t>
  </si>
  <si>
    <t>岡山県</t>
  </si>
  <si>
    <t>336815</t>
  </si>
  <si>
    <t>美咲町</t>
  </si>
  <si>
    <t>久米郡</t>
  </si>
  <si>
    <t>336661</t>
  </si>
  <si>
    <t>久米南町</t>
  </si>
  <si>
    <t>336637</t>
  </si>
  <si>
    <t>西粟倉村</t>
  </si>
  <si>
    <t>英田郡</t>
  </si>
  <si>
    <t>336432</t>
  </si>
  <si>
    <t>奈義町</t>
  </si>
  <si>
    <t>勝田郡</t>
  </si>
  <si>
    <t>336238</t>
  </si>
  <si>
    <t>勝央町</t>
  </si>
  <si>
    <t>336220</t>
  </si>
  <si>
    <t>鏡野町</t>
  </si>
  <si>
    <t>苫田郡</t>
  </si>
  <si>
    <t>336068</t>
  </si>
  <si>
    <t>新庄村</t>
  </si>
  <si>
    <t>真庭郡</t>
  </si>
  <si>
    <t>335860</t>
  </si>
  <si>
    <t>矢掛町</t>
  </si>
  <si>
    <t>小田郡</t>
  </si>
  <si>
    <t>334618</t>
  </si>
  <si>
    <t>里庄町</t>
  </si>
  <si>
    <t>浅口郡</t>
  </si>
  <si>
    <t>334456</t>
  </si>
  <si>
    <t>早島町</t>
  </si>
  <si>
    <t>都窪郡</t>
  </si>
  <si>
    <t>334235</t>
  </si>
  <si>
    <t>和気町</t>
  </si>
  <si>
    <t>和気郡</t>
  </si>
  <si>
    <t>333468</t>
  </si>
  <si>
    <t>浅口市</t>
  </si>
  <si>
    <t>332160</t>
  </si>
  <si>
    <t>美作市</t>
  </si>
  <si>
    <t>332151</t>
  </si>
  <si>
    <t>真庭市</t>
  </si>
  <si>
    <t>332143</t>
  </si>
  <si>
    <t>赤磐市</t>
  </si>
  <si>
    <t>332135</t>
  </si>
  <si>
    <t>瀬戸内市</t>
  </si>
  <si>
    <t>332127</t>
  </si>
  <si>
    <t>備前市</t>
  </si>
  <si>
    <t>332119</t>
  </si>
  <si>
    <t>新見市</t>
  </si>
  <si>
    <t>332101</t>
  </si>
  <si>
    <t>高梁市</t>
  </si>
  <si>
    <t>332097</t>
  </si>
  <si>
    <t>総社市</t>
  </si>
  <si>
    <t>332089</t>
  </si>
  <si>
    <t>井原市</t>
  </si>
  <si>
    <t>332071</t>
  </si>
  <si>
    <t>笠岡市</t>
  </si>
  <si>
    <t>332054</t>
  </si>
  <si>
    <t>玉野市</t>
  </si>
  <si>
    <t>332046</t>
  </si>
  <si>
    <t>津山市</t>
  </si>
  <si>
    <t>332038</t>
  </si>
  <si>
    <t>倉敷市</t>
  </si>
  <si>
    <t>332020</t>
  </si>
  <si>
    <t>岡山市</t>
  </si>
  <si>
    <t>331040</t>
  </si>
  <si>
    <t>331031</t>
  </si>
  <si>
    <t>331023</t>
  </si>
  <si>
    <t>331015</t>
  </si>
  <si>
    <t>隠岐の島町</t>
  </si>
  <si>
    <t>隠岐郡</t>
  </si>
  <si>
    <t>島根県</t>
  </si>
  <si>
    <t>325287</t>
  </si>
  <si>
    <t>知夫村</t>
  </si>
  <si>
    <t>325279</t>
  </si>
  <si>
    <t>西ノ島町</t>
  </si>
  <si>
    <t>325261</t>
  </si>
  <si>
    <t>海士町</t>
  </si>
  <si>
    <t>325252</t>
  </si>
  <si>
    <t>吉賀町</t>
  </si>
  <si>
    <t>鹿足郡</t>
  </si>
  <si>
    <t>325058</t>
  </si>
  <si>
    <t>津和野町</t>
  </si>
  <si>
    <t>325015</t>
  </si>
  <si>
    <t>邑南町</t>
  </si>
  <si>
    <t>邑智郡</t>
  </si>
  <si>
    <t>324493</t>
  </si>
  <si>
    <t>324485</t>
  </si>
  <si>
    <t>川本町</t>
  </si>
  <si>
    <t>324418</t>
  </si>
  <si>
    <t>飯南町</t>
  </si>
  <si>
    <t>飯石郡</t>
  </si>
  <si>
    <t>323861</t>
  </si>
  <si>
    <t>奥出雲町</t>
  </si>
  <si>
    <t>仁多郡</t>
  </si>
  <si>
    <t>323438</t>
  </si>
  <si>
    <t>雲南市</t>
  </si>
  <si>
    <t>322091</t>
  </si>
  <si>
    <t>江津市</t>
  </si>
  <si>
    <t>322075</t>
  </si>
  <si>
    <t>安来市</t>
  </si>
  <si>
    <t>322067</t>
  </si>
  <si>
    <t>大田市</t>
  </si>
  <si>
    <t>322059</t>
  </si>
  <si>
    <t>益田市</t>
  </si>
  <si>
    <t>322041</t>
  </si>
  <si>
    <t>出雲市</t>
  </si>
  <si>
    <t>322032</t>
  </si>
  <si>
    <t>浜田市</t>
  </si>
  <si>
    <t>322024</t>
  </si>
  <si>
    <t>松江市</t>
  </si>
  <si>
    <t>322016</t>
  </si>
  <si>
    <t>江府町</t>
  </si>
  <si>
    <t>日野郡</t>
  </si>
  <si>
    <t>鳥取県</t>
  </si>
  <si>
    <t>314030</t>
  </si>
  <si>
    <t>日野町</t>
  </si>
  <si>
    <t>314021</t>
  </si>
  <si>
    <t>日南町</t>
  </si>
  <si>
    <t>314013</t>
  </si>
  <si>
    <t>伯耆町</t>
  </si>
  <si>
    <t>西伯郡</t>
  </si>
  <si>
    <t>313904</t>
  </si>
  <si>
    <t>南部町</t>
  </si>
  <si>
    <t>313891</t>
  </si>
  <si>
    <t>大山町</t>
  </si>
  <si>
    <t>313866</t>
  </si>
  <si>
    <t>日吉津村</t>
  </si>
  <si>
    <t>313840</t>
  </si>
  <si>
    <t>北栄町</t>
  </si>
  <si>
    <t>東伯郡</t>
  </si>
  <si>
    <t>313726</t>
  </si>
  <si>
    <t>琴浦町</t>
  </si>
  <si>
    <t>313718</t>
  </si>
  <si>
    <t>湯梨浜町</t>
  </si>
  <si>
    <t>313700</t>
  </si>
  <si>
    <t>三朝町</t>
  </si>
  <si>
    <t>313645</t>
  </si>
  <si>
    <t>八頭町</t>
  </si>
  <si>
    <t>八頭郡</t>
  </si>
  <si>
    <t>313297</t>
  </si>
  <si>
    <t>智頭町</t>
  </si>
  <si>
    <t>313289</t>
  </si>
  <si>
    <t>若桜町</t>
  </si>
  <si>
    <t>313254</t>
  </si>
  <si>
    <t>岩美町</t>
  </si>
  <si>
    <t>岩美郡</t>
  </si>
  <si>
    <t>313025</t>
  </si>
  <si>
    <t>境港市</t>
  </si>
  <si>
    <t>312045</t>
  </si>
  <si>
    <t>倉吉市</t>
  </si>
  <si>
    <t>312037</t>
  </si>
  <si>
    <t>米子市</t>
  </si>
  <si>
    <t>312029</t>
  </si>
  <si>
    <t>鳥取市</t>
  </si>
  <si>
    <t>312011</t>
  </si>
  <si>
    <t>串本町</t>
  </si>
  <si>
    <t>東牟婁郡</t>
  </si>
  <si>
    <t>和歌山県</t>
  </si>
  <si>
    <t>304280</t>
  </si>
  <si>
    <t>北山村</t>
  </si>
  <si>
    <t>304271</t>
  </si>
  <si>
    <t>古座川町</t>
  </si>
  <si>
    <t>304247</t>
  </si>
  <si>
    <t>太地町</t>
  </si>
  <si>
    <t>304221</t>
  </si>
  <si>
    <t>那智勝浦町</t>
  </si>
  <si>
    <t>304212</t>
  </si>
  <si>
    <t>すさみ町</t>
  </si>
  <si>
    <t>西牟婁郡</t>
  </si>
  <si>
    <t>304069</t>
  </si>
  <si>
    <t>上富田町</t>
  </si>
  <si>
    <t>304042</t>
  </si>
  <si>
    <t>白浜町</t>
  </si>
  <si>
    <t>304018</t>
  </si>
  <si>
    <t>日高川町</t>
  </si>
  <si>
    <t>日高郡</t>
  </si>
  <si>
    <t>303925</t>
  </si>
  <si>
    <t>みなべ町</t>
  </si>
  <si>
    <t>303917</t>
  </si>
  <si>
    <t>印南町</t>
  </si>
  <si>
    <t>303909</t>
  </si>
  <si>
    <t>由良町</t>
  </si>
  <si>
    <t>303836</t>
  </si>
  <si>
    <t>日高町</t>
  </si>
  <si>
    <t>303828</t>
  </si>
  <si>
    <t>美浜町</t>
  </si>
  <si>
    <t>303810</t>
  </si>
  <si>
    <t>有田川町</t>
  </si>
  <si>
    <t>有田郡</t>
  </si>
  <si>
    <t>303666</t>
  </si>
  <si>
    <t>303623</t>
  </si>
  <si>
    <t>湯浅町</t>
  </si>
  <si>
    <t>303615</t>
  </si>
  <si>
    <t>高野町</t>
  </si>
  <si>
    <t>伊都郡</t>
  </si>
  <si>
    <t>303445</t>
  </si>
  <si>
    <t>九度山町</t>
  </si>
  <si>
    <t>303437</t>
  </si>
  <si>
    <t>かつらぎ町</t>
  </si>
  <si>
    <t>303411</t>
  </si>
  <si>
    <t>紀美野町</t>
  </si>
  <si>
    <t>海草郡</t>
  </si>
  <si>
    <t>303046</t>
  </si>
  <si>
    <t>岩出市</t>
  </si>
  <si>
    <t>302091</t>
  </si>
  <si>
    <t>紀の川市</t>
  </si>
  <si>
    <t>302082</t>
  </si>
  <si>
    <t>新宮市</t>
  </si>
  <si>
    <t>302074</t>
  </si>
  <si>
    <t>田辺市</t>
  </si>
  <si>
    <t>302066</t>
  </si>
  <si>
    <t>御坊市</t>
  </si>
  <si>
    <t>302058</t>
  </si>
  <si>
    <t>有田市</t>
  </si>
  <si>
    <t>302040</t>
  </si>
  <si>
    <t>橋本市</t>
  </si>
  <si>
    <t>302031</t>
  </si>
  <si>
    <t>海南市</t>
  </si>
  <si>
    <t>302023</t>
  </si>
  <si>
    <t>和歌山市</t>
  </si>
  <si>
    <t>302015</t>
  </si>
  <si>
    <t>東吉野村</t>
  </si>
  <si>
    <t>吉野郡</t>
  </si>
  <si>
    <t>奈良県</t>
  </si>
  <si>
    <t>294535</t>
  </si>
  <si>
    <t>川上村</t>
  </si>
  <si>
    <t>294527</t>
  </si>
  <si>
    <t>上北山村</t>
  </si>
  <si>
    <t>294519</t>
  </si>
  <si>
    <t>下北山村</t>
  </si>
  <si>
    <t>294501</t>
  </si>
  <si>
    <t>十津川村</t>
  </si>
  <si>
    <t>294497</t>
  </si>
  <si>
    <t>野迫川村</t>
  </si>
  <si>
    <t>294471</t>
  </si>
  <si>
    <t>天川村</t>
  </si>
  <si>
    <t>294462</t>
  </si>
  <si>
    <t>黒滝村</t>
  </si>
  <si>
    <t>294446</t>
  </si>
  <si>
    <t>下市町</t>
  </si>
  <si>
    <t>294438</t>
  </si>
  <si>
    <t>大淀町</t>
  </si>
  <si>
    <t>294420</t>
  </si>
  <si>
    <t>吉野町</t>
  </si>
  <si>
    <t>294411</t>
  </si>
  <si>
    <t>河合町</t>
  </si>
  <si>
    <t>北葛城郡</t>
  </si>
  <si>
    <t>294276</t>
  </si>
  <si>
    <t>広陵町</t>
  </si>
  <si>
    <t>294268</t>
  </si>
  <si>
    <t>王寺町</t>
  </si>
  <si>
    <t>294250</t>
  </si>
  <si>
    <t>上牧町</t>
  </si>
  <si>
    <t>294241</t>
  </si>
  <si>
    <t>明日香村</t>
  </si>
  <si>
    <t>高市郡</t>
  </si>
  <si>
    <t>294021</t>
  </si>
  <si>
    <t>高取町</t>
  </si>
  <si>
    <t>294012</t>
  </si>
  <si>
    <t>御杖村</t>
  </si>
  <si>
    <t>宇陀郡</t>
  </si>
  <si>
    <t>293865</t>
  </si>
  <si>
    <t>曽爾村</t>
  </si>
  <si>
    <t>293857</t>
  </si>
  <si>
    <t>田原本町</t>
  </si>
  <si>
    <t>磯城郡</t>
  </si>
  <si>
    <t>293636</t>
  </si>
  <si>
    <t>三宅町</t>
  </si>
  <si>
    <t>293628</t>
  </si>
  <si>
    <t>川西町</t>
  </si>
  <si>
    <t>293610</t>
  </si>
  <si>
    <t>安堵町</t>
  </si>
  <si>
    <t>生駒郡</t>
  </si>
  <si>
    <t>293458</t>
  </si>
  <si>
    <t>斑鳩町</t>
  </si>
  <si>
    <t>293440</t>
  </si>
  <si>
    <t>三郷町</t>
  </si>
  <si>
    <t>293431</t>
  </si>
  <si>
    <t>平群町</t>
  </si>
  <si>
    <t>293423</t>
  </si>
  <si>
    <t>山添村</t>
  </si>
  <si>
    <t>山辺郡</t>
  </si>
  <si>
    <t>293229</t>
  </si>
  <si>
    <t>宇陀市</t>
  </si>
  <si>
    <t>292125</t>
  </si>
  <si>
    <t>葛城市</t>
  </si>
  <si>
    <t>292117</t>
  </si>
  <si>
    <t>香芝市</t>
  </si>
  <si>
    <t>292109</t>
  </si>
  <si>
    <t>生駒市</t>
  </si>
  <si>
    <t>292095</t>
  </si>
  <si>
    <t>御所市</t>
  </si>
  <si>
    <t>292087</t>
  </si>
  <si>
    <t>五條市</t>
  </si>
  <si>
    <t>292079</t>
  </si>
  <si>
    <t>桜井市</t>
  </si>
  <si>
    <t>292061</t>
  </si>
  <si>
    <t>橿原市</t>
  </si>
  <si>
    <t>292052</t>
  </si>
  <si>
    <t>天理市</t>
  </si>
  <si>
    <t>292044</t>
  </si>
  <si>
    <t>大和郡山市</t>
  </si>
  <si>
    <t>292036</t>
  </si>
  <si>
    <t>大和高田市</t>
  </si>
  <si>
    <t>292028</t>
  </si>
  <si>
    <t>奈良市</t>
  </si>
  <si>
    <t>292010</t>
  </si>
  <si>
    <t>新温泉町</t>
  </si>
  <si>
    <t>美方郡</t>
  </si>
  <si>
    <t>兵庫県</t>
  </si>
  <si>
    <t>285862</t>
  </si>
  <si>
    <t>香美町</t>
  </si>
  <si>
    <t>285854</t>
  </si>
  <si>
    <t>佐用町</t>
  </si>
  <si>
    <t>佐用郡</t>
  </si>
  <si>
    <t>285013</t>
  </si>
  <si>
    <t>上郡町</t>
  </si>
  <si>
    <t>赤穂郡</t>
  </si>
  <si>
    <t>284815</t>
  </si>
  <si>
    <t>太子町</t>
  </si>
  <si>
    <t>揖保郡</t>
  </si>
  <si>
    <t>284645</t>
  </si>
  <si>
    <t>神河町</t>
  </si>
  <si>
    <t>神崎郡</t>
  </si>
  <si>
    <t>284467</t>
  </si>
  <si>
    <t>福崎町</t>
  </si>
  <si>
    <t>284432</t>
  </si>
  <si>
    <t>市川町</t>
  </si>
  <si>
    <t>284424</t>
  </si>
  <si>
    <t>播磨町</t>
  </si>
  <si>
    <t>加古郡</t>
  </si>
  <si>
    <t>283827</t>
  </si>
  <si>
    <t>稲美町</t>
  </si>
  <si>
    <t>283819</t>
  </si>
  <si>
    <t>多可町</t>
  </si>
  <si>
    <t>多可郡</t>
  </si>
  <si>
    <t>283657</t>
  </si>
  <si>
    <t>猪名川町</t>
  </si>
  <si>
    <t>川辺郡</t>
  </si>
  <si>
    <t>283011</t>
  </si>
  <si>
    <t>たつの市</t>
  </si>
  <si>
    <t>282294</t>
  </si>
  <si>
    <t>加東市</t>
  </si>
  <si>
    <t>282286</t>
  </si>
  <si>
    <t>宍粟市</t>
  </si>
  <si>
    <t>282278</t>
  </si>
  <si>
    <t>淡路市</t>
  </si>
  <si>
    <t>282260</t>
  </si>
  <si>
    <t>朝来市</t>
  </si>
  <si>
    <t>282251</t>
  </si>
  <si>
    <t>南あわじ市</t>
  </si>
  <si>
    <t>282243</t>
  </si>
  <si>
    <t>丹波市</t>
  </si>
  <si>
    <t>282235</t>
  </si>
  <si>
    <t>養父市</t>
  </si>
  <si>
    <t>282227</t>
  </si>
  <si>
    <t>丹波篠山市</t>
    <rPh sb="0" eb="2">
      <t>タンバ</t>
    </rPh>
    <rPh sb="2" eb="5">
      <t>ササヤマシ</t>
    </rPh>
    <phoneticPr fontId="6"/>
  </si>
  <si>
    <t>282219</t>
  </si>
  <si>
    <t>加西市</t>
  </si>
  <si>
    <t>282201</t>
  </si>
  <si>
    <t>三田市</t>
  </si>
  <si>
    <t>282197</t>
  </si>
  <si>
    <t>小野市</t>
  </si>
  <si>
    <t>282189</t>
  </si>
  <si>
    <t>川西市</t>
  </si>
  <si>
    <t>282171</t>
  </si>
  <si>
    <t>高砂市</t>
  </si>
  <si>
    <t>282162</t>
  </si>
  <si>
    <t>三木市</t>
  </si>
  <si>
    <t>282154</t>
  </si>
  <si>
    <t>宝塚市</t>
  </si>
  <si>
    <t>282146</t>
  </si>
  <si>
    <t>西脇市</t>
  </si>
  <si>
    <t>282138</t>
  </si>
  <si>
    <t>赤穂市</t>
  </si>
  <si>
    <t>282120</t>
  </si>
  <si>
    <t>加古川市</t>
  </si>
  <si>
    <t>282103</t>
  </si>
  <si>
    <t>豊岡市</t>
  </si>
  <si>
    <t>282090</t>
  </si>
  <si>
    <t>相生市</t>
  </si>
  <si>
    <t>282081</t>
  </si>
  <si>
    <t>伊丹市</t>
  </si>
  <si>
    <t>282073</t>
  </si>
  <si>
    <t>芦屋市</t>
  </si>
  <si>
    <t>282065</t>
  </si>
  <si>
    <t>洲本市</t>
  </si>
  <si>
    <t>282057</t>
  </si>
  <si>
    <t>西宮市</t>
  </si>
  <si>
    <t>282049</t>
  </si>
  <si>
    <t>明石市</t>
  </si>
  <si>
    <t>282031</t>
  </si>
  <si>
    <t>尼崎市</t>
  </si>
  <si>
    <t>282022</t>
  </si>
  <si>
    <t>姫路市</t>
  </si>
  <si>
    <t>282014</t>
  </si>
  <si>
    <t>神戸市</t>
  </si>
  <si>
    <t>281115</t>
  </si>
  <si>
    <t>281107</t>
  </si>
  <si>
    <t>281093</t>
  </si>
  <si>
    <t>垂水区</t>
  </si>
  <si>
    <t>281085</t>
  </si>
  <si>
    <t>須磨区</t>
  </si>
  <si>
    <t>281077</t>
  </si>
  <si>
    <t>長田区</t>
  </si>
  <si>
    <t>281069</t>
  </si>
  <si>
    <t>兵庫区</t>
  </si>
  <si>
    <t>281051</t>
  </si>
  <si>
    <t>灘区</t>
  </si>
  <si>
    <t>281026</t>
  </si>
  <si>
    <t>東灘区</t>
  </si>
  <si>
    <t>281018</t>
  </si>
  <si>
    <t>千早赤阪村</t>
  </si>
  <si>
    <t>南河内郡</t>
  </si>
  <si>
    <t>大阪府</t>
  </si>
  <si>
    <t>273830</t>
  </si>
  <si>
    <t>河南町</t>
  </si>
  <si>
    <t>273821</t>
  </si>
  <si>
    <t>273813</t>
  </si>
  <si>
    <t>岬町</t>
  </si>
  <si>
    <t>泉南郡</t>
  </si>
  <si>
    <t>273660</t>
  </si>
  <si>
    <t>田尻町</t>
  </si>
  <si>
    <t>273627</t>
  </si>
  <si>
    <t>熊取町</t>
  </si>
  <si>
    <t>273619</t>
  </si>
  <si>
    <t>忠岡町</t>
  </si>
  <si>
    <t>泉北郡</t>
  </si>
  <si>
    <t>273414</t>
  </si>
  <si>
    <t>能勢町</t>
  </si>
  <si>
    <t>豊能郡</t>
  </si>
  <si>
    <t>273228</t>
  </si>
  <si>
    <t>豊能町</t>
  </si>
  <si>
    <t>273210</t>
  </si>
  <si>
    <t>島本町</t>
  </si>
  <si>
    <t>三島郡</t>
  </si>
  <si>
    <t>273015</t>
  </si>
  <si>
    <t>阪南市</t>
  </si>
  <si>
    <t>272329</t>
  </si>
  <si>
    <t>大阪狭山市</t>
  </si>
  <si>
    <t>272311</t>
  </si>
  <si>
    <t>交野市</t>
  </si>
  <si>
    <t>272302</t>
  </si>
  <si>
    <t>四條畷市</t>
  </si>
  <si>
    <t>272299</t>
  </si>
  <si>
    <t>泉南市</t>
  </si>
  <si>
    <t>272281</t>
  </si>
  <si>
    <t>東大阪市</t>
  </si>
  <si>
    <t>272272</t>
  </si>
  <si>
    <t>藤井寺市</t>
  </si>
  <si>
    <t>272264</t>
  </si>
  <si>
    <t>高石市</t>
  </si>
  <si>
    <t>272256</t>
  </si>
  <si>
    <t>摂津市</t>
  </si>
  <si>
    <t>272248</t>
  </si>
  <si>
    <t>門真市</t>
  </si>
  <si>
    <t>272230</t>
  </si>
  <si>
    <t>羽曳野市</t>
  </si>
  <si>
    <t>272221</t>
  </si>
  <si>
    <t>柏原市</t>
  </si>
  <si>
    <t>272213</t>
  </si>
  <si>
    <t>箕面市</t>
  </si>
  <si>
    <t>272205</t>
  </si>
  <si>
    <t>和泉市</t>
  </si>
  <si>
    <t>272191</t>
  </si>
  <si>
    <t>大東市</t>
  </si>
  <si>
    <t>272183</t>
  </si>
  <si>
    <t>松原市</t>
  </si>
  <si>
    <t>272175</t>
  </si>
  <si>
    <t>河内長野市</t>
  </si>
  <si>
    <t>272167</t>
  </si>
  <si>
    <t>寝屋川市</t>
  </si>
  <si>
    <t>272159</t>
  </si>
  <si>
    <t>富田林市</t>
  </si>
  <si>
    <t>272141</t>
  </si>
  <si>
    <t>泉佐野市</t>
  </si>
  <si>
    <t>272132</t>
  </si>
  <si>
    <t>八尾市</t>
  </si>
  <si>
    <t>272124</t>
  </si>
  <si>
    <t>茨木市</t>
  </si>
  <si>
    <t>272116</t>
  </si>
  <si>
    <t>枚方市</t>
  </si>
  <si>
    <t>272108</t>
  </si>
  <si>
    <t>守口市</t>
  </si>
  <si>
    <t>272094</t>
  </si>
  <si>
    <t>貝塚市</t>
  </si>
  <si>
    <t>272086</t>
  </si>
  <si>
    <t>高槻市</t>
  </si>
  <si>
    <t>272078</t>
  </si>
  <si>
    <t>泉大津市</t>
  </si>
  <si>
    <t>272060</t>
  </si>
  <si>
    <t>吹田市</t>
  </si>
  <si>
    <t>272051</t>
  </si>
  <si>
    <t>池田市</t>
  </si>
  <si>
    <t>272043</t>
  </si>
  <si>
    <t>豊中市</t>
  </si>
  <si>
    <t>272035</t>
  </si>
  <si>
    <t>岸和田市</t>
  </si>
  <si>
    <t>272027</t>
  </si>
  <si>
    <t>美原区</t>
  </si>
  <si>
    <t>堺市</t>
  </si>
  <si>
    <t>271471</t>
  </si>
  <si>
    <t>271462</t>
  </si>
  <si>
    <t>271454</t>
  </si>
  <si>
    <t>271446</t>
  </si>
  <si>
    <t>271438</t>
  </si>
  <si>
    <t>271420</t>
  </si>
  <si>
    <t>堺区</t>
  </si>
  <si>
    <t>271411</t>
  </si>
  <si>
    <t>大阪市</t>
  </si>
  <si>
    <t>271284</t>
  </si>
  <si>
    <t>271276</t>
  </si>
  <si>
    <t>平野区</t>
  </si>
  <si>
    <t>271268</t>
  </si>
  <si>
    <t>住之江区</t>
  </si>
  <si>
    <t>271250</t>
  </si>
  <si>
    <t>鶴見区</t>
  </si>
  <si>
    <t>271241</t>
  </si>
  <si>
    <t>淀川区</t>
  </si>
  <si>
    <t>271233</t>
  </si>
  <si>
    <t>西成区</t>
  </si>
  <si>
    <t>271225</t>
  </si>
  <si>
    <t>東住吉区</t>
  </si>
  <si>
    <t>271217</t>
  </si>
  <si>
    <t>住吉区</t>
  </si>
  <si>
    <t>271209</t>
  </si>
  <si>
    <t>阿倍野区</t>
  </si>
  <si>
    <t>271195</t>
  </si>
  <si>
    <t>城東区</t>
  </si>
  <si>
    <t>271187</t>
  </si>
  <si>
    <t>旭区</t>
  </si>
  <si>
    <t>271179</t>
  </si>
  <si>
    <t>生野区</t>
  </si>
  <si>
    <t>271161</t>
  </si>
  <si>
    <t>東成区</t>
  </si>
  <si>
    <t>271152</t>
  </si>
  <si>
    <t>東淀川区</t>
  </si>
  <si>
    <t>271144</t>
  </si>
  <si>
    <t>西淀川区</t>
  </si>
  <si>
    <t>271136</t>
  </si>
  <si>
    <t>浪速区</t>
  </si>
  <si>
    <t>271110</t>
  </si>
  <si>
    <t>天王寺区</t>
  </si>
  <si>
    <t>271098</t>
  </si>
  <si>
    <t>大正区</t>
  </si>
  <si>
    <t>271080</t>
  </si>
  <si>
    <t>港区</t>
  </si>
  <si>
    <t>271071</t>
  </si>
  <si>
    <t>271063</t>
  </si>
  <si>
    <t>此花区</t>
  </si>
  <si>
    <t>271047</t>
  </si>
  <si>
    <t>福島区</t>
  </si>
  <si>
    <t>271039</t>
  </si>
  <si>
    <t>都島区</t>
  </si>
  <si>
    <t>271021</t>
  </si>
  <si>
    <t>与謝野町</t>
  </si>
  <si>
    <t>与謝郡</t>
  </si>
  <si>
    <t>京都府</t>
  </si>
  <si>
    <t>264652</t>
  </si>
  <si>
    <t>伊根町</t>
  </si>
  <si>
    <t>264636</t>
  </si>
  <si>
    <t>京丹波町</t>
  </si>
  <si>
    <t>船井郡</t>
  </si>
  <si>
    <t>264075</t>
  </si>
  <si>
    <t>南山城村</t>
  </si>
  <si>
    <t>相楽郡</t>
  </si>
  <si>
    <t>263672</t>
  </si>
  <si>
    <t>精華町</t>
  </si>
  <si>
    <t>263664</t>
  </si>
  <si>
    <t>和束町</t>
  </si>
  <si>
    <t>263656</t>
  </si>
  <si>
    <t>笠置町</t>
  </si>
  <si>
    <t>263648</t>
  </si>
  <si>
    <t>宇治田原町</t>
  </si>
  <si>
    <t>綴喜郡</t>
  </si>
  <si>
    <t>263443</t>
  </si>
  <si>
    <t>井手町</t>
  </si>
  <si>
    <t>263435</t>
  </si>
  <si>
    <t>久御山町</t>
  </si>
  <si>
    <t>久世郡</t>
  </si>
  <si>
    <t>263222</t>
  </si>
  <si>
    <t>大山崎町</t>
  </si>
  <si>
    <t>乙訓郡</t>
  </si>
  <si>
    <t>263036</t>
  </si>
  <si>
    <t>木津川市</t>
  </si>
  <si>
    <t>262145</t>
  </si>
  <si>
    <t>南丹市</t>
  </si>
  <si>
    <t>262137</t>
  </si>
  <si>
    <t>京丹後市</t>
  </si>
  <si>
    <t>262129</t>
  </si>
  <si>
    <t>京田辺市</t>
  </si>
  <si>
    <t>262111</t>
  </si>
  <si>
    <t>八幡市</t>
  </si>
  <si>
    <t>262102</t>
  </si>
  <si>
    <t>長岡京市</t>
  </si>
  <si>
    <t>262099</t>
  </si>
  <si>
    <t>向日市</t>
  </si>
  <si>
    <t>262081</t>
  </si>
  <si>
    <t>城陽市</t>
  </si>
  <si>
    <t>262072</t>
  </si>
  <si>
    <t>亀岡市</t>
  </si>
  <si>
    <t>262064</t>
  </si>
  <si>
    <t>宮津市</t>
  </si>
  <si>
    <t>262056</t>
  </si>
  <si>
    <t>宇治市</t>
  </si>
  <si>
    <t>262048</t>
  </si>
  <si>
    <t>綾部市</t>
  </si>
  <si>
    <t>262030</t>
  </si>
  <si>
    <t>舞鶴市</t>
  </si>
  <si>
    <t>262021</t>
  </si>
  <si>
    <t>福知山市</t>
  </si>
  <si>
    <t>262013</t>
  </si>
  <si>
    <t>西京区</t>
  </si>
  <si>
    <t>京都市</t>
  </si>
  <si>
    <t>261114</t>
  </si>
  <si>
    <t>山科区</t>
  </si>
  <si>
    <t>261106</t>
  </si>
  <si>
    <t>伏見区</t>
  </si>
  <si>
    <t>261092</t>
  </si>
  <si>
    <t>右京区</t>
  </si>
  <si>
    <t>261084</t>
  </si>
  <si>
    <t>261076</t>
  </si>
  <si>
    <t>下京区</t>
  </si>
  <si>
    <t>261068</t>
  </si>
  <si>
    <t>東山区</t>
  </si>
  <si>
    <t>261050</t>
  </si>
  <si>
    <t>中京区</t>
  </si>
  <si>
    <t>261041</t>
  </si>
  <si>
    <t>左京区</t>
  </si>
  <si>
    <t>261033</t>
  </si>
  <si>
    <t>上京区</t>
  </si>
  <si>
    <t>261025</t>
  </si>
  <si>
    <t>261017</t>
  </si>
  <si>
    <t>多賀町</t>
  </si>
  <si>
    <t>犬上郡</t>
  </si>
  <si>
    <t>滋賀県</t>
  </si>
  <si>
    <t>254436</t>
  </si>
  <si>
    <t>甲良町</t>
  </si>
  <si>
    <t>254428</t>
  </si>
  <si>
    <t>豊郷町</t>
  </si>
  <si>
    <t>254410</t>
  </si>
  <si>
    <t>愛荘町</t>
  </si>
  <si>
    <t>愛知郡</t>
  </si>
  <si>
    <t>254258</t>
  </si>
  <si>
    <t>竜王町</t>
  </si>
  <si>
    <t>蒲生郡</t>
  </si>
  <si>
    <t>253847</t>
  </si>
  <si>
    <t>253839</t>
  </si>
  <si>
    <t>米原市</t>
  </si>
  <si>
    <t>252140</t>
  </si>
  <si>
    <t>東近江市</t>
  </si>
  <si>
    <t>252131</t>
  </si>
  <si>
    <t>高島市</t>
  </si>
  <si>
    <t>252123</t>
  </si>
  <si>
    <t>湖南市</t>
  </si>
  <si>
    <t>252115</t>
  </si>
  <si>
    <t>野洲市</t>
  </si>
  <si>
    <t>252107</t>
  </si>
  <si>
    <t>甲賀市</t>
  </si>
  <si>
    <t>252093</t>
  </si>
  <si>
    <t>栗東市</t>
  </si>
  <si>
    <t>252085</t>
  </si>
  <si>
    <t>守山市</t>
  </si>
  <si>
    <t>252077</t>
  </si>
  <si>
    <t>草津市</t>
  </si>
  <si>
    <t>252069</t>
  </si>
  <si>
    <t>近江八幡市</t>
  </si>
  <si>
    <t>252042</t>
  </si>
  <si>
    <t>長浜市</t>
  </si>
  <si>
    <t>252034</t>
  </si>
  <si>
    <t>彦根市</t>
  </si>
  <si>
    <t>252026</t>
  </si>
  <si>
    <t>大津市</t>
  </si>
  <si>
    <t>252018</t>
  </si>
  <si>
    <t>紀宝町</t>
  </si>
  <si>
    <t>南牟婁郡</t>
  </si>
  <si>
    <t>三重県</t>
  </si>
  <si>
    <t>245623</t>
  </si>
  <si>
    <t>御浜町</t>
  </si>
  <si>
    <t>245615</t>
  </si>
  <si>
    <t>紀北町</t>
  </si>
  <si>
    <t>北牟婁郡</t>
  </si>
  <si>
    <t>245437</t>
  </si>
  <si>
    <t>南伊勢町</t>
  </si>
  <si>
    <t>度会郡</t>
  </si>
  <si>
    <t>244724</t>
  </si>
  <si>
    <t>大紀町</t>
  </si>
  <si>
    <t>244716</t>
  </si>
  <si>
    <t>度会町</t>
  </si>
  <si>
    <t>244708</t>
  </si>
  <si>
    <t>玉城町</t>
  </si>
  <si>
    <t>244619</t>
  </si>
  <si>
    <t>大台町</t>
  </si>
  <si>
    <t>多気郡</t>
  </si>
  <si>
    <t>244431</t>
  </si>
  <si>
    <t>明和町</t>
  </si>
  <si>
    <t>244422</t>
  </si>
  <si>
    <t>多気町</t>
  </si>
  <si>
    <t>244414</t>
  </si>
  <si>
    <t>川越町</t>
  </si>
  <si>
    <t>三重郡</t>
  </si>
  <si>
    <t>243442</t>
  </si>
  <si>
    <t>朝日町</t>
  </si>
  <si>
    <t>243434</t>
  </si>
  <si>
    <t>菰野町</t>
  </si>
  <si>
    <t>243418</t>
  </si>
  <si>
    <t>東員町</t>
  </si>
  <si>
    <t>員弁郡</t>
  </si>
  <si>
    <t>243248</t>
  </si>
  <si>
    <t>木曽岬町</t>
  </si>
  <si>
    <t>桑名郡</t>
  </si>
  <si>
    <t>243035</t>
  </si>
  <si>
    <t>伊賀市</t>
  </si>
  <si>
    <t>242161</t>
  </si>
  <si>
    <t>志摩市</t>
  </si>
  <si>
    <t>242152</t>
  </si>
  <si>
    <t>いなべ市</t>
  </si>
  <si>
    <t>242144</t>
  </si>
  <si>
    <t>熊野市</t>
  </si>
  <si>
    <t>242128</t>
  </si>
  <si>
    <t>鳥羽市</t>
  </si>
  <si>
    <t>242110</t>
  </si>
  <si>
    <t>亀山市</t>
  </si>
  <si>
    <t>242101</t>
  </si>
  <si>
    <t>尾鷲市</t>
  </si>
  <si>
    <t>242098</t>
  </si>
  <si>
    <t>名張市</t>
  </si>
  <si>
    <t>242080</t>
  </si>
  <si>
    <t>鈴鹿市</t>
  </si>
  <si>
    <t>242071</t>
  </si>
  <si>
    <t>桑名市</t>
  </si>
  <si>
    <t>242055</t>
  </si>
  <si>
    <t>松阪市</t>
  </si>
  <si>
    <t>242047</t>
  </si>
  <si>
    <t>伊勢市</t>
  </si>
  <si>
    <t>242039</t>
  </si>
  <si>
    <t>四日市市</t>
  </si>
  <si>
    <t>242021</t>
  </si>
  <si>
    <t>津市</t>
  </si>
  <si>
    <t>242012</t>
  </si>
  <si>
    <t>豊根村</t>
  </si>
  <si>
    <t>北設楽郡</t>
  </si>
  <si>
    <t>愛知県</t>
  </si>
  <si>
    <t>235636</t>
  </si>
  <si>
    <t>東栄町</t>
  </si>
  <si>
    <t>235628</t>
  </si>
  <si>
    <t>設楽町</t>
  </si>
  <si>
    <t>235610</t>
  </si>
  <si>
    <t>幸田町</t>
  </si>
  <si>
    <t>額田郡</t>
  </si>
  <si>
    <t>235016</t>
  </si>
  <si>
    <t>武豊町</t>
  </si>
  <si>
    <t>知多郡</t>
  </si>
  <si>
    <t>234478</t>
  </si>
  <si>
    <t>234460</t>
  </si>
  <si>
    <t>南知多町</t>
  </si>
  <si>
    <t>234451</t>
  </si>
  <si>
    <t>東浦町</t>
  </si>
  <si>
    <t>234427</t>
  </si>
  <si>
    <t>阿久比町</t>
  </si>
  <si>
    <t>234419</t>
  </si>
  <si>
    <t>飛島村</t>
  </si>
  <si>
    <t>234273</t>
  </si>
  <si>
    <t>蟹江町</t>
  </si>
  <si>
    <t>234257</t>
  </si>
  <si>
    <t>大治町</t>
  </si>
  <si>
    <t>234249</t>
  </si>
  <si>
    <t>扶桑町</t>
  </si>
  <si>
    <t>丹羽郡</t>
  </si>
  <si>
    <t>233625</t>
  </si>
  <si>
    <t>大口町</t>
  </si>
  <si>
    <t>233617</t>
  </si>
  <si>
    <t>豊山町</t>
  </si>
  <si>
    <t>西春日井郡</t>
  </si>
  <si>
    <t>233421</t>
  </si>
  <si>
    <t>東郷町</t>
  </si>
  <si>
    <t>233021</t>
  </si>
  <si>
    <t>長久手市</t>
  </si>
  <si>
    <t>232386</t>
  </si>
  <si>
    <t>あま市</t>
  </si>
  <si>
    <t>232378</t>
  </si>
  <si>
    <t>みよし市</t>
  </si>
  <si>
    <t>232360</t>
  </si>
  <si>
    <t>弥富市</t>
  </si>
  <si>
    <t>232351</t>
  </si>
  <si>
    <t>北名古屋市</t>
  </si>
  <si>
    <t>232343</t>
  </si>
  <si>
    <t>清須市</t>
  </si>
  <si>
    <t>232335</t>
  </si>
  <si>
    <t>愛西市</t>
  </si>
  <si>
    <t>232327</t>
  </si>
  <si>
    <t>田原市</t>
  </si>
  <si>
    <t>232319</t>
  </si>
  <si>
    <t>日進市</t>
  </si>
  <si>
    <t>232301</t>
  </si>
  <si>
    <t>豊明市</t>
  </si>
  <si>
    <t>232297</t>
  </si>
  <si>
    <t>岩倉市</t>
  </si>
  <si>
    <t>232289</t>
  </si>
  <si>
    <t>高浜市</t>
  </si>
  <si>
    <t>232271</t>
  </si>
  <si>
    <t>尾張旭市</t>
  </si>
  <si>
    <t>232262</t>
  </si>
  <si>
    <t>知立市</t>
  </si>
  <si>
    <t>232254</t>
  </si>
  <si>
    <t>知多市</t>
  </si>
  <si>
    <t>232246</t>
  </si>
  <si>
    <t>大府市</t>
  </si>
  <si>
    <t>232238</t>
  </si>
  <si>
    <t>東海市</t>
  </si>
  <si>
    <t>232220</t>
  </si>
  <si>
    <t>新城市</t>
  </si>
  <si>
    <t>232211</t>
  </si>
  <si>
    <t>稲沢市</t>
  </si>
  <si>
    <t>232203</t>
  </si>
  <si>
    <t>小牧市</t>
  </si>
  <si>
    <t>232190</t>
  </si>
  <si>
    <t>江南市</t>
  </si>
  <si>
    <t>232173</t>
  </si>
  <si>
    <t>常滑市</t>
  </si>
  <si>
    <t>232165</t>
  </si>
  <si>
    <t>犬山市</t>
  </si>
  <si>
    <t>232157</t>
  </si>
  <si>
    <t>蒲郡市</t>
  </si>
  <si>
    <t>232149</t>
  </si>
  <si>
    <t>西尾市</t>
  </si>
  <si>
    <t>232131</t>
  </si>
  <si>
    <t>安城市</t>
  </si>
  <si>
    <t>232122</t>
  </si>
  <si>
    <t>豊田市</t>
  </si>
  <si>
    <t>232114</t>
  </si>
  <si>
    <t>刈谷市</t>
  </si>
  <si>
    <t>232106</t>
  </si>
  <si>
    <t>碧南市</t>
  </si>
  <si>
    <t>232092</t>
  </si>
  <si>
    <t>津島市</t>
  </si>
  <si>
    <t>232084</t>
  </si>
  <si>
    <t>豊川市</t>
  </si>
  <si>
    <t>232076</t>
  </si>
  <si>
    <t>春日井市</t>
  </si>
  <si>
    <t>232068</t>
  </si>
  <si>
    <t>半田市</t>
  </si>
  <si>
    <t>232050</t>
  </si>
  <si>
    <t>瀬戸市</t>
  </si>
  <si>
    <t>232041</t>
  </si>
  <si>
    <t>一宮市</t>
  </si>
  <si>
    <t>232033</t>
  </si>
  <si>
    <t>岡崎市</t>
  </si>
  <si>
    <t>232025</t>
  </si>
  <si>
    <t>豊橋市</t>
  </si>
  <si>
    <t>232017</t>
  </si>
  <si>
    <t>天白区</t>
  </si>
  <si>
    <t>名古屋市</t>
  </si>
  <si>
    <t>231169</t>
  </si>
  <si>
    <t>名東区</t>
  </si>
  <si>
    <t>231151</t>
  </si>
  <si>
    <t>緑区</t>
  </si>
  <si>
    <t>231142</t>
  </si>
  <si>
    <t>守山区</t>
  </si>
  <si>
    <t>231134</t>
  </si>
  <si>
    <t>231126</t>
  </si>
  <si>
    <t>231118</t>
  </si>
  <si>
    <t>中川区</t>
  </si>
  <si>
    <t>231100</t>
  </si>
  <si>
    <t>熱田区</t>
  </si>
  <si>
    <t>231096</t>
  </si>
  <si>
    <t>瑞穂区</t>
  </si>
  <si>
    <t>231088</t>
  </si>
  <si>
    <t>昭和区</t>
  </si>
  <si>
    <t>231070</t>
  </si>
  <si>
    <t>231061</t>
  </si>
  <si>
    <t>中村区</t>
  </si>
  <si>
    <t>231053</t>
  </si>
  <si>
    <t>231045</t>
  </si>
  <si>
    <t>231037</t>
  </si>
  <si>
    <t>231029</t>
  </si>
  <si>
    <t>千種区</t>
  </si>
  <si>
    <t>231011</t>
  </si>
  <si>
    <t>森町</t>
  </si>
  <si>
    <t>周智郡</t>
  </si>
  <si>
    <t>静岡県</t>
  </si>
  <si>
    <t>224618</t>
  </si>
  <si>
    <t>川根本町</t>
  </si>
  <si>
    <t>榛原郡</t>
  </si>
  <si>
    <t>224294</t>
  </si>
  <si>
    <t>吉田町</t>
  </si>
  <si>
    <t>224243</t>
  </si>
  <si>
    <t>小山町</t>
  </si>
  <si>
    <t>駿東郡</t>
  </si>
  <si>
    <t>223441</t>
  </si>
  <si>
    <t>長泉町</t>
  </si>
  <si>
    <t>223425</t>
  </si>
  <si>
    <t>清水町</t>
  </si>
  <si>
    <t>223417</t>
  </si>
  <si>
    <t>函南町</t>
  </si>
  <si>
    <t>田方郡</t>
  </si>
  <si>
    <t>223255</t>
  </si>
  <si>
    <t>西伊豆町</t>
  </si>
  <si>
    <t>賀茂郡</t>
  </si>
  <si>
    <t>223069</t>
  </si>
  <si>
    <t>松崎町</t>
  </si>
  <si>
    <t>223051</t>
  </si>
  <si>
    <t>南伊豆町</t>
  </si>
  <si>
    <t>223042</t>
  </si>
  <si>
    <t>河津町</t>
  </si>
  <si>
    <t>223026</t>
  </si>
  <si>
    <t>東伊豆町</t>
  </si>
  <si>
    <t>223018</t>
  </si>
  <si>
    <t>牧之原市</t>
  </si>
  <si>
    <t>222267</t>
  </si>
  <si>
    <t>伊豆の国市</t>
  </si>
  <si>
    <t>222259</t>
  </si>
  <si>
    <t>菊川市</t>
  </si>
  <si>
    <t>222241</t>
  </si>
  <si>
    <t>御前崎市</t>
  </si>
  <si>
    <t>222232</t>
  </si>
  <si>
    <t>伊豆市</t>
  </si>
  <si>
    <t>222224</t>
  </si>
  <si>
    <t>湖西市</t>
  </si>
  <si>
    <t>222216</t>
  </si>
  <si>
    <t>裾野市</t>
  </si>
  <si>
    <t>222208</t>
  </si>
  <si>
    <t>下田市</t>
  </si>
  <si>
    <t>222194</t>
  </si>
  <si>
    <t>袋井市</t>
  </si>
  <si>
    <t>222160</t>
  </si>
  <si>
    <t>御殿場市</t>
  </si>
  <si>
    <t>222151</t>
  </si>
  <si>
    <t>藤枝市</t>
  </si>
  <si>
    <t>222143</t>
  </si>
  <si>
    <t>掛川市</t>
  </si>
  <si>
    <t>222135</t>
  </si>
  <si>
    <t>焼津市</t>
  </si>
  <si>
    <t>222127</t>
  </si>
  <si>
    <t>磐田市</t>
  </si>
  <si>
    <t>222119</t>
  </si>
  <si>
    <t>富士市</t>
  </si>
  <si>
    <t>222101</t>
  </si>
  <si>
    <t>島田市</t>
  </si>
  <si>
    <t>222097</t>
  </si>
  <si>
    <t>伊東市</t>
  </si>
  <si>
    <t>222089</t>
  </si>
  <si>
    <t>富士宮市</t>
  </si>
  <si>
    <t>222071</t>
  </si>
  <si>
    <t>三島市</t>
  </si>
  <si>
    <t>222062</t>
  </si>
  <si>
    <t>熱海市</t>
  </si>
  <si>
    <t>222054</t>
  </si>
  <si>
    <t>沼津市</t>
  </si>
  <si>
    <t>222038</t>
  </si>
  <si>
    <t>天竜区</t>
  </si>
  <si>
    <t>浜松市</t>
  </si>
  <si>
    <t>221376</t>
  </si>
  <si>
    <t>浜北区</t>
  </si>
  <si>
    <t>221368</t>
  </si>
  <si>
    <t>221350</t>
  </si>
  <si>
    <t>221341</t>
  </si>
  <si>
    <t>221333</t>
  </si>
  <si>
    <t>221325</t>
  </si>
  <si>
    <t>221317</t>
  </si>
  <si>
    <t>清水区</t>
  </si>
  <si>
    <t>静岡市</t>
  </si>
  <si>
    <t>221031</t>
  </si>
  <si>
    <t>駿河区</t>
  </si>
  <si>
    <t>221023</t>
  </si>
  <si>
    <t>葵区</t>
  </si>
  <si>
    <t>221015</t>
  </si>
  <si>
    <t>白川村</t>
  </si>
  <si>
    <t>大野郡</t>
  </si>
  <si>
    <t>岐阜県</t>
  </si>
  <si>
    <t>216046</t>
  </si>
  <si>
    <t>御嵩町</t>
  </si>
  <si>
    <t>可児郡</t>
  </si>
  <si>
    <t>215210</t>
  </si>
  <si>
    <t>東白川村</t>
  </si>
  <si>
    <t>加茂郡</t>
  </si>
  <si>
    <t>215074</t>
  </si>
  <si>
    <t>白川町</t>
  </si>
  <si>
    <t>215066</t>
  </si>
  <si>
    <t>八百津町</t>
  </si>
  <si>
    <t>215058</t>
  </si>
  <si>
    <t>七宗町</t>
  </si>
  <si>
    <t>215040</t>
  </si>
  <si>
    <t>川辺町</t>
  </si>
  <si>
    <t>215031</t>
  </si>
  <si>
    <t>富加町</t>
  </si>
  <si>
    <t>215023</t>
  </si>
  <si>
    <t>坂祝町</t>
  </si>
  <si>
    <t>215015</t>
  </si>
  <si>
    <t>北方町</t>
  </si>
  <si>
    <t>本巣郡</t>
  </si>
  <si>
    <t>214213</t>
  </si>
  <si>
    <t>池田町</t>
  </si>
  <si>
    <t>揖斐郡</t>
  </si>
  <si>
    <t>214043</t>
  </si>
  <si>
    <t>大野町</t>
  </si>
  <si>
    <t>214035</t>
  </si>
  <si>
    <t>揖斐川町</t>
  </si>
  <si>
    <t>214019</t>
  </si>
  <si>
    <t>安八町</t>
  </si>
  <si>
    <t>安八郡</t>
  </si>
  <si>
    <t>213837</t>
  </si>
  <si>
    <t>輪之内町</t>
  </si>
  <si>
    <t>213829</t>
  </si>
  <si>
    <t>神戸町</t>
  </si>
  <si>
    <t>213811</t>
  </si>
  <si>
    <t>関ケ原町</t>
  </si>
  <si>
    <t>不破郡</t>
  </si>
  <si>
    <t>213624</t>
  </si>
  <si>
    <t>垂井町</t>
  </si>
  <si>
    <t>213616</t>
  </si>
  <si>
    <t>養老町</t>
  </si>
  <si>
    <t>養老郡</t>
  </si>
  <si>
    <t>213411</t>
  </si>
  <si>
    <t>笠松町</t>
  </si>
  <si>
    <t>羽島郡</t>
  </si>
  <si>
    <t>213039</t>
  </si>
  <si>
    <t>岐南町</t>
  </si>
  <si>
    <t>213021</t>
  </si>
  <si>
    <t>海津市</t>
  </si>
  <si>
    <t>212211</t>
  </si>
  <si>
    <t>下呂市</t>
  </si>
  <si>
    <t>212202</t>
  </si>
  <si>
    <t>郡上市</t>
  </si>
  <si>
    <t>212199</t>
  </si>
  <si>
    <t>本巣市</t>
  </si>
  <si>
    <t>212181</t>
  </si>
  <si>
    <t>飛騨市</t>
  </si>
  <si>
    <t>212172</t>
  </si>
  <si>
    <t>瑞穂市</t>
  </si>
  <si>
    <t>212164</t>
  </si>
  <si>
    <t>山県市</t>
  </si>
  <si>
    <t>212156</t>
  </si>
  <si>
    <t>可児市</t>
  </si>
  <si>
    <t>212148</t>
  </si>
  <si>
    <t>各務原市</t>
  </si>
  <si>
    <t>212130</t>
  </si>
  <si>
    <t>土岐市</t>
  </si>
  <si>
    <t>212121</t>
  </si>
  <si>
    <t>美濃加茂市</t>
  </si>
  <si>
    <t>212113</t>
  </si>
  <si>
    <t>恵那市</t>
  </si>
  <si>
    <t>212105</t>
  </si>
  <si>
    <t>羽島市</t>
  </si>
  <si>
    <t>212091</t>
  </si>
  <si>
    <t>瑞浪市</t>
  </si>
  <si>
    <t>212083</t>
  </si>
  <si>
    <t>美濃市</t>
  </si>
  <si>
    <t>212075</t>
  </si>
  <si>
    <t>中津川市</t>
  </si>
  <si>
    <t>212067</t>
  </si>
  <si>
    <t>関市</t>
  </si>
  <si>
    <t>212059</t>
  </si>
  <si>
    <t>多治見市</t>
  </si>
  <si>
    <t>212041</t>
  </si>
  <si>
    <t>高山市</t>
  </si>
  <si>
    <t>212032</t>
  </si>
  <si>
    <t>大垣市</t>
  </si>
  <si>
    <t>212024</t>
  </si>
  <si>
    <t>岐阜市</t>
  </si>
  <si>
    <t>212016</t>
  </si>
  <si>
    <t>栄村</t>
  </si>
  <si>
    <t>下水内郡</t>
  </si>
  <si>
    <t>長野県</t>
  </si>
  <si>
    <t>206024</t>
  </si>
  <si>
    <t>飯綱町</t>
  </si>
  <si>
    <t>上水内郡</t>
  </si>
  <si>
    <t>205907</t>
  </si>
  <si>
    <t>小川村</t>
  </si>
  <si>
    <t>205885</t>
  </si>
  <si>
    <t>信濃町</t>
  </si>
  <si>
    <t>205834</t>
  </si>
  <si>
    <t>野沢温泉村</t>
  </si>
  <si>
    <t>下高井郡</t>
  </si>
  <si>
    <t>205630</t>
  </si>
  <si>
    <t>木島平村</t>
  </si>
  <si>
    <t>205621</t>
  </si>
  <si>
    <t>山ノ内町</t>
  </si>
  <si>
    <t>205613</t>
  </si>
  <si>
    <t>高山村</t>
  </si>
  <si>
    <t>上高井郡</t>
  </si>
  <si>
    <t>205435</t>
  </si>
  <si>
    <t>小布施町</t>
  </si>
  <si>
    <t>205419</t>
  </si>
  <si>
    <t>坂城町</t>
  </si>
  <si>
    <t>埴科郡</t>
  </si>
  <si>
    <t>205214</t>
  </si>
  <si>
    <t>小谷村</t>
  </si>
  <si>
    <t>北安曇郡</t>
  </si>
  <si>
    <t>204862</t>
  </si>
  <si>
    <t>白馬村</t>
  </si>
  <si>
    <t>204854</t>
  </si>
  <si>
    <t>松川村</t>
  </si>
  <si>
    <t>204820</t>
  </si>
  <si>
    <t>204811</t>
  </si>
  <si>
    <t>筑北村</t>
  </si>
  <si>
    <t>東筑摩郡</t>
  </si>
  <si>
    <t>204528</t>
  </si>
  <si>
    <t>朝日村</t>
  </si>
  <si>
    <t>204510</t>
  </si>
  <si>
    <t>山形村</t>
  </si>
  <si>
    <t>204501</t>
  </si>
  <si>
    <t>生坂村</t>
  </si>
  <si>
    <t>204480</t>
  </si>
  <si>
    <t>麻績村</t>
  </si>
  <si>
    <t>204463</t>
  </si>
  <si>
    <t>木曽町</t>
  </si>
  <si>
    <t>木曽郡</t>
  </si>
  <si>
    <t>204323</t>
  </si>
  <si>
    <t>大桑村</t>
  </si>
  <si>
    <t>204307</t>
  </si>
  <si>
    <t>王滝村</t>
  </si>
  <si>
    <t>204293</t>
  </si>
  <si>
    <t>木祖村</t>
  </si>
  <si>
    <t>204251</t>
  </si>
  <si>
    <t>南木曽町</t>
  </si>
  <si>
    <t>204234</t>
  </si>
  <si>
    <t>上松町</t>
  </si>
  <si>
    <t>204226</t>
  </si>
  <si>
    <t>大鹿村</t>
  </si>
  <si>
    <t>下伊那郡</t>
  </si>
  <si>
    <t>204170</t>
  </si>
  <si>
    <t>豊丘村</t>
  </si>
  <si>
    <t>204161</t>
  </si>
  <si>
    <t>喬木村</t>
  </si>
  <si>
    <t>204153</t>
  </si>
  <si>
    <t>泰阜村</t>
  </si>
  <si>
    <t>204145</t>
  </si>
  <si>
    <t>天龍村</t>
  </si>
  <si>
    <t>204137</t>
  </si>
  <si>
    <t>売木村</t>
  </si>
  <si>
    <t>204129</t>
  </si>
  <si>
    <t>下條村</t>
  </si>
  <si>
    <t>204111</t>
  </si>
  <si>
    <t>根羽村</t>
  </si>
  <si>
    <t>204102</t>
  </si>
  <si>
    <t>平谷村</t>
  </si>
  <si>
    <t>204099</t>
  </si>
  <si>
    <t>阿智村</t>
  </si>
  <si>
    <t>204072</t>
  </si>
  <si>
    <t>阿南町</t>
  </si>
  <si>
    <t>204048</t>
  </si>
  <si>
    <t>204030</t>
  </si>
  <si>
    <t>松川町</t>
  </si>
  <si>
    <t>204021</t>
  </si>
  <si>
    <t>宮田村</t>
  </si>
  <si>
    <t>上伊那郡</t>
  </si>
  <si>
    <t>203882</t>
  </si>
  <si>
    <t>中川村</t>
  </si>
  <si>
    <t>203866</t>
  </si>
  <si>
    <t>南箕輪村</t>
  </si>
  <si>
    <t>203858</t>
  </si>
  <si>
    <t>飯島町</t>
  </si>
  <si>
    <t>203840</t>
  </si>
  <si>
    <t>箕輪町</t>
  </si>
  <si>
    <t>203831</t>
  </si>
  <si>
    <t>辰野町</t>
  </si>
  <si>
    <t>203823</t>
  </si>
  <si>
    <t>原村</t>
  </si>
  <si>
    <t>諏訪郡</t>
  </si>
  <si>
    <t>203637</t>
  </si>
  <si>
    <t>富士見町</t>
  </si>
  <si>
    <t>203629</t>
  </si>
  <si>
    <t>下諏訪町</t>
  </si>
  <si>
    <t>203611</t>
  </si>
  <si>
    <t>長和町</t>
  </si>
  <si>
    <t>小県郡</t>
  </si>
  <si>
    <t>203505</t>
  </si>
  <si>
    <t>青木村</t>
  </si>
  <si>
    <t>203491</t>
  </si>
  <si>
    <t>立科町</t>
  </si>
  <si>
    <t>北佐久郡</t>
  </si>
  <si>
    <t>203246</t>
  </si>
  <si>
    <t>御代田町</t>
  </si>
  <si>
    <t>203238</t>
  </si>
  <si>
    <t>軽井沢町</t>
  </si>
  <si>
    <t>203211</t>
  </si>
  <si>
    <t>佐久穂町</t>
  </si>
  <si>
    <t>南佐久郡</t>
  </si>
  <si>
    <t>203092</t>
  </si>
  <si>
    <t>北相木村</t>
  </si>
  <si>
    <t>203076</t>
  </si>
  <si>
    <t>南相木村</t>
  </si>
  <si>
    <t>203068</t>
  </si>
  <si>
    <t>南牧村</t>
  </si>
  <si>
    <t>203050</t>
  </si>
  <si>
    <t>203041</t>
  </si>
  <si>
    <t>小海町</t>
  </si>
  <si>
    <t>203033</t>
  </si>
  <si>
    <t>安曇野市</t>
  </si>
  <si>
    <t>202207</t>
  </si>
  <si>
    <t>東御市</t>
  </si>
  <si>
    <t>202193</t>
  </si>
  <si>
    <t>千曲市</t>
  </si>
  <si>
    <t>202185</t>
  </si>
  <si>
    <t>佐久市</t>
  </si>
  <si>
    <t>202177</t>
  </si>
  <si>
    <t>塩尻市</t>
  </si>
  <si>
    <t>202151</t>
  </si>
  <si>
    <t>茅野市</t>
  </si>
  <si>
    <t>202142</t>
  </si>
  <si>
    <t>飯山市</t>
  </si>
  <si>
    <t>202134</t>
  </si>
  <si>
    <t>大町市</t>
  </si>
  <si>
    <t>202126</t>
  </si>
  <si>
    <t>中野市</t>
  </si>
  <si>
    <t>202118</t>
  </si>
  <si>
    <t>駒ヶ根市</t>
  </si>
  <si>
    <t>202100</t>
  </si>
  <si>
    <t>伊那市</t>
  </si>
  <si>
    <t>202096</t>
  </si>
  <si>
    <t>小諸市</t>
  </si>
  <si>
    <t>202088</t>
  </si>
  <si>
    <t>須坂市</t>
  </si>
  <si>
    <t>202070</t>
  </si>
  <si>
    <t>諏訪市</t>
  </si>
  <si>
    <t>202061</t>
  </si>
  <si>
    <t>飯田市</t>
  </si>
  <si>
    <t>202053</t>
  </si>
  <si>
    <t>岡谷市</t>
  </si>
  <si>
    <t>202045</t>
  </si>
  <si>
    <t>上田市</t>
  </si>
  <si>
    <t>202037</t>
  </si>
  <si>
    <t>松本市</t>
  </si>
  <si>
    <t>202029</t>
  </si>
  <si>
    <t>長野市</t>
  </si>
  <si>
    <t>202011</t>
  </si>
  <si>
    <t>丹波山村</t>
  </si>
  <si>
    <t>北都留郡</t>
  </si>
  <si>
    <t>山梨県</t>
  </si>
  <si>
    <t>194433</t>
  </si>
  <si>
    <t>小菅村</t>
  </si>
  <si>
    <t>194425</t>
  </si>
  <si>
    <t>富士河口湖町</t>
  </si>
  <si>
    <t>南都留郡</t>
  </si>
  <si>
    <t>194301</t>
  </si>
  <si>
    <t>鳴沢村</t>
  </si>
  <si>
    <t>194298</t>
  </si>
  <si>
    <t>山中湖村</t>
  </si>
  <si>
    <t>194255</t>
  </si>
  <si>
    <t>忍野村</t>
  </si>
  <si>
    <t>194247</t>
  </si>
  <si>
    <t>西桂町</t>
  </si>
  <si>
    <t>194239</t>
  </si>
  <si>
    <t>道志村</t>
  </si>
  <si>
    <t>194221</t>
  </si>
  <si>
    <t>昭和町</t>
  </si>
  <si>
    <t>中巨摩郡</t>
  </si>
  <si>
    <t>193844</t>
  </si>
  <si>
    <t>富士川町</t>
  </si>
  <si>
    <t>南巨摩郡</t>
  </si>
  <si>
    <t>193682</t>
  </si>
  <si>
    <t>193666</t>
  </si>
  <si>
    <t>身延町</t>
  </si>
  <si>
    <t>193658</t>
  </si>
  <si>
    <t>早川町</t>
  </si>
  <si>
    <t>193640</t>
  </si>
  <si>
    <t>市川三郷町</t>
  </si>
  <si>
    <t>西八代郡</t>
  </si>
  <si>
    <t>193461</t>
  </si>
  <si>
    <t>中央市</t>
  </si>
  <si>
    <t>192147</t>
  </si>
  <si>
    <t>甲州市</t>
  </si>
  <si>
    <t>192139</t>
  </si>
  <si>
    <t>上野原市</t>
  </si>
  <si>
    <t>192121</t>
  </si>
  <si>
    <t>笛吹市</t>
  </si>
  <si>
    <t>192112</t>
  </si>
  <si>
    <t>甲斐市</t>
  </si>
  <si>
    <t>192104</t>
  </si>
  <si>
    <t>北杜市</t>
  </si>
  <si>
    <t>192091</t>
  </si>
  <si>
    <t>南アルプス市</t>
  </si>
  <si>
    <t>192082</t>
  </si>
  <si>
    <t>韮崎市</t>
  </si>
  <si>
    <t>192074</t>
  </si>
  <si>
    <t>大月市</t>
  </si>
  <si>
    <t>192066</t>
  </si>
  <si>
    <t>山梨市</t>
  </si>
  <si>
    <t>192058</t>
  </si>
  <si>
    <t>都留市</t>
  </si>
  <si>
    <t>192040</t>
  </si>
  <si>
    <t>富士吉田市</t>
  </si>
  <si>
    <t>192023</t>
  </si>
  <si>
    <t>甲府市</t>
  </si>
  <si>
    <t>192015</t>
  </si>
  <si>
    <t>若狭町</t>
  </si>
  <si>
    <t>三方上中郡</t>
  </si>
  <si>
    <t>福井県</t>
  </si>
  <si>
    <t>185019</t>
  </si>
  <si>
    <t>おおい町</t>
  </si>
  <si>
    <t>大飯郡</t>
  </si>
  <si>
    <t>184837</t>
  </si>
  <si>
    <t>高浜町</t>
  </si>
  <si>
    <t>184811</t>
  </si>
  <si>
    <t>三方郡</t>
  </si>
  <si>
    <t>184420</t>
  </si>
  <si>
    <t>越前町</t>
  </si>
  <si>
    <t>丹生郡</t>
  </si>
  <si>
    <t>184233</t>
  </si>
  <si>
    <t>南越前町</t>
  </si>
  <si>
    <t>南条郡</t>
  </si>
  <si>
    <t>184047</t>
  </si>
  <si>
    <t>今立郡</t>
  </si>
  <si>
    <t>183822</t>
  </si>
  <si>
    <t>永平寺町</t>
  </si>
  <si>
    <t>吉田郡</t>
  </si>
  <si>
    <t>183229</t>
  </si>
  <si>
    <t>坂井市</t>
  </si>
  <si>
    <t>182109</t>
  </si>
  <si>
    <t>越前市</t>
  </si>
  <si>
    <t>182095</t>
  </si>
  <si>
    <t>あわら市</t>
  </si>
  <si>
    <t>182087</t>
  </si>
  <si>
    <t>鯖江市</t>
  </si>
  <si>
    <t>182079</t>
  </si>
  <si>
    <t>勝山市</t>
  </si>
  <si>
    <t>182061</t>
  </si>
  <si>
    <t>大野市</t>
  </si>
  <si>
    <t>182052</t>
  </si>
  <si>
    <t>小浜市</t>
  </si>
  <si>
    <t>182044</t>
  </si>
  <si>
    <t>敦賀市</t>
  </si>
  <si>
    <t>182028</t>
  </si>
  <si>
    <t>福井市</t>
  </si>
  <si>
    <t>182010</t>
  </si>
  <si>
    <t>能登町</t>
  </si>
  <si>
    <t>鳳珠郡</t>
  </si>
  <si>
    <t>石川県</t>
  </si>
  <si>
    <t>174637</t>
  </si>
  <si>
    <t>穴水町</t>
  </si>
  <si>
    <t>174611</t>
  </si>
  <si>
    <t>中能登町</t>
  </si>
  <si>
    <t>鹿島郡</t>
  </si>
  <si>
    <t>174076</t>
  </si>
  <si>
    <t>宝達志水町</t>
  </si>
  <si>
    <t>羽咋郡</t>
  </si>
  <si>
    <t>173860</t>
  </si>
  <si>
    <t>志賀町</t>
  </si>
  <si>
    <t>173843</t>
  </si>
  <si>
    <t>内灘町</t>
  </si>
  <si>
    <t>河北郡</t>
  </si>
  <si>
    <t>173657</t>
  </si>
  <si>
    <t>津幡町</t>
  </si>
  <si>
    <t>173614</t>
  </si>
  <si>
    <t>川北町</t>
  </si>
  <si>
    <t>能美郡</t>
  </si>
  <si>
    <t>173240</t>
  </si>
  <si>
    <t>野々市市</t>
  </si>
  <si>
    <t>172120</t>
  </si>
  <si>
    <t>能美市</t>
  </si>
  <si>
    <t>172111</t>
  </si>
  <si>
    <t>白山市</t>
  </si>
  <si>
    <t>172103</t>
  </si>
  <si>
    <t>かほく市</t>
  </si>
  <si>
    <t>172090</t>
  </si>
  <si>
    <t>羽咋市</t>
  </si>
  <si>
    <t>172073</t>
  </si>
  <si>
    <t>加賀市</t>
  </si>
  <si>
    <t>172065</t>
  </si>
  <si>
    <t>珠洲市</t>
  </si>
  <si>
    <t>172057</t>
  </si>
  <si>
    <t>輪島市</t>
  </si>
  <si>
    <t>172049</t>
  </si>
  <si>
    <t>小松市</t>
  </si>
  <si>
    <t>172031</t>
  </si>
  <si>
    <t>七尾市</t>
  </si>
  <si>
    <t>172022</t>
  </si>
  <si>
    <t>金沢市</t>
  </si>
  <si>
    <t>172014</t>
  </si>
  <si>
    <t>下新川郡</t>
  </si>
  <si>
    <t>富山県</t>
  </si>
  <si>
    <t>163431</t>
  </si>
  <si>
    <t>入善町</t>
  </si>
  <si>
    <t>163422</t>
  </si>
  <si>
    <t>立山町</t>
  </si>
  <si>
    <t>中新川郡</t>
  </si>
  <si>
    <t>163236</t>
  </si>
  <si>
    <t>上市町</t>
  </si>
  <si>
    <t>163228</t>
  </si>
  <si>
    <t>舟橋村</t>
  </si>
  <si>
    <t>163210</t>
  </si>
  <si>
    <t>射水市</t>
  </si>
  <si>
    <t>162116</t>
  </si>
  <si>
    <t>南砺市</t>
  </si>
  <si>
    <t>162108</t>
  </si>
  <si>
    <t>小矢部市</t>
  </si>
  <si>
    <t>162094</t>
  </si>
  <si>
    <t>砺波市</t>
  </si>
  <si>
    <t>162086</t>
  </si>
  <si>
    <t>黒部市</t>
  </si>
  <si>
    <t>162078</t>
  </si>
  <si>
    <t>滑川市</t>
  </si>
  <si>
    <t>162060</t>
  </si>
  <si>
    <t>氷見市</t>
  </si>
  <si>
    <t>162051</t>
  </si>
  <si>
    <t>魚津市</t>
  </si>
  <si>
    <t>162043</t>
  </si>
  <si>
    <t>高岡市</t>
  </si>
  <si>
    <t>162027</t>
  </si>
  <si>
    <t>富山市</t>
  </si>
  <si>
    <t>162019</t>
  </si>
  <si>
    <t>粟島浦村</t>
  </si>
  <si>
    <t>岩船郡</t>
  </si>
  <si>
    <t>新潟県</t>
  </si>
  <si>
    <t>155861</t>
  </si>
  <si>
    <t>関川村</t>
  </si>
  <si>
    <t>155811</t>
  </si>
  <si>
    <t>刈羽村</t>
  </si>
  <si>
    <t>刈羽郡</t>
  </si>
  <si>
    <t>155047</t>
  </si>
  <si>
    <t>津南町</t>
  </si>
  <si>
    <t>中魚沼郡</t>
  </si>
  <si>
    <t>154822</t>
  </si>
  <si>
    <t>湯沢町</t>
  </si>
  <si>
    <t>南魚沼郡</t>
  </si>
  <si>
    <t>154610</t>
  </si>
  <si>
    <t>出雲崎町</t>
  </si>
  <si>
    <t>154059</t>
  </si>
  <si>
    <t>阿賀町</t>
  </si>
  <si>
    <t>東蒲原郡</t>
  </si>
  <si>
    <t>153851</t>
  </si>
  <si>
    <t>田上町</t>
  </si>
  <si>
    <t>南蒲原郡</t>
  </si>
  <si>
    <t>153613</t>
  </si>
  <si>
    <t>弥彦村</t>
  </si>
  <si>
    <t>西蒲原郡</t>
  </si>
  <si>
    <t>153427</t>
  </si>
  <si>
    <t>聖籠町</t>
  </si>
  <si>
    <t>北蒲原郡</t>
  </si>
  <si>
    <t>153079</t>
  </si>
  <si>
    <t>胎内市</t>
  </si>
  <si>
    <t>152277</t>
  </si>
  <si>
    <t>南魚沼市</t>
  </si>
  <si>
    <t>152269</t>
  </si>
  <si>
    <t>魚沼市</t>
  </si>
  <si>
    <t>152251</t>
  </si>
  <si>
    <t>佐渡市</t>
  </si>
  <si>
    <t>152242</t>
  </si>
  <si>
    <t>阿賀野市</t>
  </si>
  <si>
    <t>152234</t>
  </si>
  <si>
    <t>上越市</t>
  </si>
  <si>
    <t>152226</t>
  </si>
  <si>
    <t>五泉市</t>
  </si>
  <si>
    <t>152188</t>
  </si>
  <si>
    <t>妙高市</t>
  </si>
  <si>
    <t>152170</t>
  </si>
  <si>
    <t>糸魚川市</t>
  </si>
  <si>
    <t>152161</t>
  </si>
  <si>
    <t>燕市</t>
  </si>
  <si>
    <t>152137</t>
  </si>
  <si>
    <t>村上市</t>
  </si>
  <si>
    <t>152129</t>
  </si>
  <si>
    <t>見附市</t>
  </si>
  <si>
    <t>152111</t>
  </si>
  <si>
    <t>十日町市</t>
  </si>
  <si>
    <t>152102</t>
  </si>
  <si>
    <t>加茂市</t>
  </si>
  <si>
    <t>152099</t>
  </si>
  <si>
    <t>小千谷市</t>
  </si>
  <si>
    <t>152081</t>
  </si>
  <si>
    <t>新発田市</t>
  </si>
  <si>
    <t>152064</t>
  </si>
  <si>
    <t>柏崎市</t>
  </si>
  <si>
    <t>152056</t>
  </si>
  <si>
    <t>三条市</t>
  </si>
  <si>
    <t>152048</t>
  </si>
  <si>
    <t>長岡市</t>
  </si>
  <si>
    <t>152021</t>
  </si>
  <si>
    <t>西蒲区</t>
  </si>
  <si>
    <t>新潟市</t>
  </si>
  <si>
    <t>151084</t>
  </si>
  <si>
    <t>151076</t>
  </si>
  <si>
    <t>151068</t>
  </si>
  <si>
    <t>秋葉区</t>
  </si>
  <si>
    <t>151050</t>
  </si>
  <si>
    <t>江南区</t>
  </si>
  <si>
    <t>151041</t>
  </si>
  <si>
    <t>151033</t>
  </si>
  <si>
    <t>151025</t>
  </si>
  <si>
    <t>151017</t>
  </si>
  <si>
    <t>清川村</t>
  </si>
  <si>
    <t>愛甲郡</t>
  </si>
  <si>
    <t>神奈川県</t>
  </si>
  <si>
    <t>144029</t>
  </si>
  <si>
    <t>愛川町</t>
  </si>
  <si>
    <t>144011</t>
  </si>
  <si>
    <t>湯河原町</t>
  </si>
  <si>
    <t>足柄下郡</t>
  </si>
  <si>
    <t>143847</t>
  </si>
  <si>
    <t>真鶴町</t>
  </si>
  <si>
    <t>143839</t>
  </si>
  <si>
    <t>箱根町</t>
  </si>
  <si>
    <t>143821</t>
  </si>
  <si>
    <t>開成町</t>
  </si>
  <si>
    <t>足柄上郡</t>
  </si>
  <si>
    <t>143669</t>
  </si>
  <si>
    <t>山北町</t>
  </si>
  <si>
    <t>143642</t>
  </si>
  <si>
    <t>松田町</t>
  </si>
  <si>
    <t>143634</t>
  </si>
  <si>
    <t>大井町</t>
  </si>
  <si>
    <t>143626</t>
  </si>
  <si>
    <t>中井町</t>
  </si>
  <si>
    <t>143618</t>
  </si>
  <si>
    <t>二宮町</t>
  </si>
  <si>
    <t>中郡</t>
  </si>
  <si>
    <t>143421</t>
  </si>
  <si>
    <t>大磯町</t>
  </si>
  <si>
    <t>143413</t>
  </si>
  <si>
    <t>寒川町</t>
  </si>
  <si>
    <t>高座郡</t>
  </si>
  <si>
    <t>143219</t>
  </si>
  <si>
    <t>葉山町</t>
  </si>
  <si>
    <t>三浦郡</t>
  </si>
  <si>
    <t>143014</t>
  </si>
  <si>
    <t>綾瀬市</t>
  </si>
  <si>
    <t>142182</t>
  </si>
  <si>
    <t>南足柄市</t>
  </si>
  <si>
    <t>142174</t>
  </si>
  <si>
    <t>座間市</t>
  </si>
  <si>
    <t>142166</t>
  </si>
  <si>
    <t>海老名市</t>
  </si>
  <si>
    <t>142158</t>
  </si>
  <si>
    <t>伊勢原市</t>
  </si>
  <si>
    <t>142140</t>
  </si>
  <si>
    <t>大和市</t>
  </si>
  <si>
    <t>142131</t>
  </si>
  <si>
    <t>厚木市</t>
  </si>
  <si>
    <t>142123</t>
  </si>
  <si>
    <t>秦野市</t>
  </si>
  <si>
    <t>142115</t>
  </si>
  <si>
    <t>三浦市</t>
  </si>
  <si>
    <t>142107</t>
  </si>
  <si>
    <t>逗子市</t>
  </si>
  <si>
    <t>142085</t>
  </si>
  <si>
    <t>茅ヶ崎市</t>
  </si>
  <si>
    <t>142077</t>
  </si>
  <si>
    <t>小田原市</t>
  </si>
  <si>
    <t>142069</t>
  </si>
  <si>
    <t>藤沢市</t>
  </si>
  <si>
    <t>142051</t>
  </si>
  <si>
    <t>鎌倉市</t>
  </si>
  <si>
    <t>142042</t>
  </si>
  <si>
    <t>平塚市</t>
  </si>
  <si>
    <t>142034</t>
  </si>
  <si>
    <t>横須賀市</t>
  </si>
  <si>
    <t>142018</t>
  </si>
  <si>
    <t>相模原市</t>
  </si>
  <si>
    <t>141534</t>
  </si>
  <si>
    <t>141526</t>
  </si>
  <si>
    <t>141518</t>
  </si>
  <si>
    <t>麻生区</t>
  </si>
  <si>
    <t>川崎市</t>
  </si>
  <si>
    <t>141372</t>
  </si>
  <si>
    <t>宮前区</t>
  </si>
  <si>
    <t>141364</t>
  </si>
  <si>
    <t>多摩区</t>
  </si>
  <si>
    <t>141356</t>
  </si>
  <si>
    <t>高津区</t>
  </si>
  <si>
    <t>141348</t>
  </si>
  <si>
    <t>中原区</t>
  </si>
  <si>
    <t>141330</t>
  </si>
  <si>
    <t>幸区</t>
  </si>
  <si>
    <t>141321</t>
  </si>
  <si>
    <t>川崎区</t>
  </si>
  <si>
    <t>141313</t>
  </si>
  <si>
    <t>都筑区</t>
  </si>
  <si>
    <t>横浜市</t>
  </si>
  <si>
    <t>141186</t>
  </si>
  <si>
    <t>青葉区</t>
  </si>
  <si>
    <t>141178</t>
  </si>
  <si>
    <t>泉区</t>
  </si>
  <si>
    <t>141160</t>
  </si>
  <si>
    <t>栄区</t>
  </si>
  <si>
    <t>141151</t>
  </si>
  <si>
    <t>瀬谷区</t>
  </si>
  <si>
    <t>141143</t>
  </si>
  <si>
    <t>141135</t>
  </si>
  <si>
    <t>141127</t>
  </si>
  <si>
    <t>港南区</t>
  </si>
  <si>
    <t>141119</t>
  </si>
  <si>
    <t>戸塚区</t>
  </si>
  <si>
    <t>141101</t>
  </si>
  <si>
    <t>港北区</t>
  </si>
  <si>
    <t>141097</t>
  </si>
  <si>
    <t>金沢区</t>
  </si>
  <si>
    <t>141089</t>
  </si>
  <si>
    <t>磯子区</t>
  </si>
  <si>
    <t>141071</t>
  </si>
  <si>
    <t>保土ケ谷区</t>
  </si>
  <si>
    <t>141062</t>
  </si>
  <si>
    <t>141054</t>
  </si>
  <si>
    <t>141046</t>
  </si>
  <si>
    <t>141038</t>
  </si>
  <si>
    <t>神奈川区</t>
  </si>
  <si>
    <t>141020</t>
  </si>
  <si>
    <t>141011</t>
  </si>
  <si>
    <t>小笠原村</t>
  </si>
  <si>
    <t>東京都</t>
  </si>
  <si>
    <t>134210</t>
  </si>
  <si>
    <t>青ヶ島村</t>
  </si>
  <si>
    <t>134023</t>
  </si>
  <si>
    <t>八丈町</t>
  </si>
  <si>
    <t>134015</t>
  </si>
  <si>
    <t>御蔵島村</t>
  </si>
  <si>
    <t>133825</t>
  </si>
  <si>
    <t>三宅村</t>
  </si>
  <si>
    <t>133817</t>
  </si>
  <si>
    <t>神津島村</t>
  </si>
  <si>
    <t>133647</t>
  </si>
  <si>
    <t>新島村</t>
  </si>
  <si>
    <t>133639</t>
  </si>
  <si>
    <t>利島村</t>
  </si>
  <si>
    <t>133621</t>
  </si>
  <si>
    <t>大島町</t>
  </si>
  <si>
    <t>133612</t>
  </si>
  <si>
    <t>奥多摩町</t>
  </si>
  <si>
    <t>西多摩郡</t>
  </si>
  <si>
    <t>133086</t>
  </si>
  <si>
    <t>檜原村</t>
  </si>
  <si>
    <t>133078</t>
  </si>
  <si>
    <t>日の出町</t>
  </si>
  <si>
    <t>133051</t>
  </si>
  <si>
    <t>瑞穂町</t>
  </si>
  <si>
    <t>133035</t>
  </si>
  <si>
    <t>西東京市</t>
  </si>
  <si>
    <t>132292</t>
  </si>
  <si>
    <t>あきる野市</t>
  </si>
  <si>
    <t>132284</t>
  </si>
  <si>
    <t>羽村市</t>
  </si>
  <si>
    <t>132276</t>
  </si>
  <si>
    <t>稲城市</t>
  </si>
  <si>
    <t>132250</t>
  </si>
  <si>
    <t>多摩市</t>
  </si>
  <si>
    <t>132241</t>
  </si>
  <si>
    <t>武蔵村山市</t>
  </si>
  <si>
    <t>132233</t>
  </si>
  <si>
    <t>東久留米市</t>
  </si>
  <si>
    <t>132225</t>
  </si>
  <si>
    <t>清瀬市</t>
  </si>
  <si>
    <t>132217</t>
  </si>
  <si>
    <t>東大和市</t>
  </si>
  <si>
    <t>132209</t>
  </si>
  <si>
    <t>狛江市</t>
  </si>
  <si>
    <t>132195</t>
  </si>
  <si>
    <t>福生市</t>
  </si>
  <si>
    <t>132187</t>
  </si>
  <si>
    <t>国立市</t>
  </si>
  <si>
    <t>132152</t>
  </si>
  <si>
    <t>国分寺市</t>
  </si>
  <si>
    <t>132144</t>
  </si>
  <si>
    <t>東村山市</t>
  </si>
  <si>
    <t>132136</t>
  </si>
  <si>
    <t>日野市</t>
  </si>
  <si>
    <t>132128</t>
  </si>
  <si>
    <t>小平市</t>
  </si>
  <si>
    <t>132110</t>
  </si>
  <si>
    <t>小金井市</t>
  </si>
  <si>
    <t>132101</t>
  </si>
  <si>
    <t>町田市</t>
  </si>
  <si>
    <t>132098</t>
  </si>
  <si>
    <t>調布市</t>
  </si>
  <si>
    <t>132080</t>
  </si>
  <si>
    <t>昭島市</t>
  </si>
  <si>
    <t>132071</t>
  </si>
  <si>
    <t>132063</t>
  </si>
  <si>
    <t>青梅市</t>
  </si>
  <si>
    <t>132055</t>
  </si>
  <si>
    <t>三鷹市</t>
  </si>
  <si>
    <t>132047</t>
  </si>
  <si>
    <t>武蔵野市</t>
  </si>
  <si>
    <t>132039</t>
  </si>
  <si>
    <t>立川市</t>
  </si>
  <si>
    <t>132021</t>
  </si>
  <si>
    <t>八王子市</t>
  </si>
  <si>
    <t>132012</t>
  </si>
  <si>
    <t>江戸川区</t>
  </si>
  <si>
    <t>131237</t>
  </si>
  <si>
    <t>葛飾区</t>
  </si>
  <si>
    <t>131229</t>
  </si>
  <si>
    <t>足立区</t>
  </si>
  <si>
    <t>131211</t>
  </si>
  <si>
    <t>練馬区</t>
  </si>
  <si>
    <t>131202</t>
  </si>
  <si>
    <t>板橋区</t>
  </si>
  <si>
    <t>131199</t>
  </si>
  <si>
    <t>荒川区</t>
  </si>
  <si>
    <t>131181</t>
  </si>
  <si>
    <t>131172</t>
  </si>
  <si>
    <t>豊島区</t>
  </si>
  <si>
    <t>131164</t>
  </si>
  <si>
    <t>杉並区</t>
  </si>
  <si>
    <t>131156</t>
  </si>
  <si>
    <t>中野区</t>
  </si>
  <si>
    <t>131148</t>
  </si>
  <si>
    <t>渋谷区</t>
  </si>
  <si>
    <t>131130</t>
  </si>
  <si>
    <t>世田谷区</t>
  </si>
  <si>
    <t>131121</t>
  </si>
  <si>
    <t>大田区</t>
  </si>
  <si>
    <t>131113</t>
  </si>
  <si>
    <t>目黒区</t>
  </si>
  <si>
    <t>131105</t>
  </si>
  <si>
    <t>品川区</t>
  </si>
  <si>
    <t>131091</t>
  </si>
  <si>
    <t>江東区</t>
  </si>
  <si>
    <t>131083</t>
  </si>
  <si>
    <t>墨田区</t>
  </si>
  <si>
    <t>131075</t>
  </si>
  <si>
    <t>台東区</t>
  </si>
  <si>
    <t>131067</t>
  </si>
  <si>
    <t>文京区</t>
  </si>
  <si>
    <t>131059</t>
  </si>
  <si>
    <t>新宿区</t>
  </si>
  <si>
    <t>131041</t>
  </si>
  <si>
    <t>131032</t>
  </si>
  <si>
    <t>131024</t>
  </si>
  <si>
    <t>千代田区</t>
  </si>
  <si>
    <t>131016</t>
  </si>
  <si>
    <t>鋸南町</t>
  </si>
  <si>
    <t>安房郡</t>
  </si>
  <si>
    <t>千葉県</t>
  </si>
  <si>
    <t>124630</t>
  </si>
  <si>
    <t>御宿町</t>
  </si>
  <si>
    <t>夷隅郡</t>
  </si>
  <si>
    <t>124435</t>
  </si>
  <si>
    <t>大多喜町</t>
  </si>
  <si>
    <t>124419</t>
  </si>
  <si>
    <t>長南町</t>
  </si>
  <si>
    <t>長生郡</t>
  </si>
  <si>
    <t>124273</t>
  </si>
  <si>
    <t>長柄町</t>
  </si>
  <si>
    <t>124265</t>
  </si>
  <si>
    <t>白子町</t>
  </si>
  <si>
    <t>124249</t>
  </si>
  <si>
    <t>長生村</t>
  </si>
  <si>
    <t>124231</t>
  </si>
  <si>
    <t>睦沢町</t>
  </si>
  <si>
    <t>124222</t>
  </si>
  <si>
    <t>一宮町</t>
  </si>
  <si>
    <t>124214</t>
  </si>
  <si>
    <t>横芝光町</t>
  </si>
  <si>
    <t>山武郡</t>
  </si>
  <si>
    <t>124109</t>
  </si>
  <si>
    <t>芝山町</t>
  </si>
  <si>
    <t>124095</t>
  </si>
  <si>
    <t>九十九里町</t>
  </si>
  <si>
    <t>124036</t>
  </si>
  <si>
    <t>東庄町</t>
  </si>
  <si>
    <t>香取郡</t>
  </si>
  <si>
    <t>123498</t>
  </si>
  <si>
    <t>多古町</t>
  </si>
  <si>
    <t>123471</t>
  </si>
  <si>
    <t>神崎町</t>
  </si>
  <si>
    <t>123421</t>
  </si>
  <si>
    <t>栄町</t>
  </si>
  <si>
    <t>印旛郡</t>
  </si>
  <si>
    <t>123293</t>
  </si>
  <si>
    <t>酒々井町</t>
  </si>
  <si>
    <t>123226</t>
  </si>
  <si>
    <t>大網白里市</t>
    <rPh sb="4" eb="5">
      <t>シ</t>
    </rPh>
    <phoneticPr fontId="6"/>
  </si>
  <si>
    <t>122394</t>
    <phoneticPr fontId="6"/>
  </si>
  <si>
    <t>いすみ市</t>
  </si>
  <si>
    <t>122386</t>
  </si>
  <si>
    <t>山武市</t>
  </si>
  <si>
    <t>122378</t>
  </si>
  <si>
    <t>香取市</t>
  </si>
  <si>
    <t>122360</t>
  </si>
  <si>
    <t>匝瑳市</t>
  </si>
  <si>
    <t>122351</t>
  </si>
  <si>
    <t>南房総市</t>
  </si>
  <si>
    <t>122343</t>
  </si>
  <si>
    <t>富里市</t>
  </si>
  <si>
    <t>122335</t>
  </si>
  <si>
    <t>白井市</t>
  </si>
  <si>
    <t>122327</t>
  </si>
  <si>
    <t>印西市</t>
  </si>
  <si>
    <t>122319</t>
  </si>
  <si>
    <t>八街市</t>
  </si>
  <si>
    <t>122301</t>
  </si>
  <si>
    <t>袖ケ浦市</t>
  </si>
  <si>
    <t>122297</t>
  </si>
  <si>
    <t>四街道市</t>
  </si>
  <si>
    <t>122289</t>
  </si>
  <si>
    <t>浦安市</t>
  </si>
  <si>
    <t>122271</t>
  </si>
  <si>
    <t>富津市</t>
  </si>
  <si>
    <t>122262</t>
  </si>
  <si>
    <t>君津市</t>
  </si>
  <si>
    <t>122254</t>
  </si>
  <si>
    <t>鎌ケ谷市</t>
  </si>
  <si>
    <t>122246</t>
  </si>
  <si>
    <t>鴨川市</t>
  </si>
  <si>
    <t>122238</t>
  </si>
  <si>
    <t>我孫子市</t>
  </si>
  <si>
    <t>122220</t>
  </si>
  <si>
    <t>八千代市</t>
  </si>
  <si>
    <t>122211</t>
  </si>
  <si>
    <t>流山市</t>
  </si>
  <si>
    <t>122203</t>
  </si>
  <si>
    <t>市原市</t>
  </si>
  <si>
    <t>122190</t>
  </si>
  <si>
    <t>勝浦市</t>
  </si>
  <si>
    <t>122181</t>
  </si>
  <si>
    <t>柏市</t>
  </si>
  <si>
    <t>122173</t>
  </si>
  <si>
    <t>習志野市</t>
  </si>
  <si>
    <t>122165</t>
  </si>
  <si>
    <t>旭市</t>
  </si>
  <si>
    <t>122157</t>
  </si>
  <si>
    <t>東金市</t>
  </si>
  <si>
    <t>122131</t>
  </si>
  <si>
    <t>佐倉市</t>
  </si>
  <si>
    <t>122122</t>
  </si>
  <si>
    <t>成田市</t>
  </si>
  <si>
    <t>122114</t>
  </si>
  <si>
    <t>茂原市</t>
  </si>
  <si>
    <t>122106</t>
  </si>
  <si>
    <t>野田市</t>
  </si>
  <si>
    <t>122084</t>
  </si>
  <si>
    <t>松戸市</t>
  </si>
  <si>
    <t>122076</t>
  </si>
  <si>
    <t>木更津市</t>
  </si>
  <si>
    <t>122068</t>
  </si>
  <si>
    <t>館山市</t>
  </si>
  <si>
    <t>122050</t>
  </si>
  <si>
    <t>船橋市</t>
  </si>
  <si>
    <t>122041</t>
  </si>
  <si>
    <t>市川市</t>
  </si>
  <si>
    <t>122033</t>
  </si>
  <si>
    <t>銚子市</t>
  </si>
  <si>
    <t>122025</t>
  </si>
  <si>
    <t>美浜区</t>
  </si>
  <si>
    <t>千葉市</t>
  </si>
  <si>
    <t>121061</t>
  </si>
  <si>
    <t>121053</t>
  </si>
  <si>
    <t>若葉区</t>
  </si>
  <si>
    <t>121045</t>
  </si>
  <si>
    <t>稲毛区</t>
  </si>
  <si>
    <t>121037</t>
  </si>
  <si>
    <t>花見川区</t>
  </si>
  <si>
    <t>121029</t>
  </si>
  <si>
    <t>121011</t>
  </si>
  <si>
    <t>松伏町</t>
  </si>
  <si>
    <t>北葛飾郡</t>
  </si>
  <si>
    <t>埼玉県</t>
  </si>
  <si>
    <t>114651</t>
  </si>
  <si>
    <t>杉戸町</t>
  </si>
  <si>
    <t>114642</t>
  </si>
  <si>
    <t>宮代町</t>
  </si>
  <si>
    <t>南埼玉郡</t>
  </si>
  <si>
    <t>114421</t>
  </si>
  <si>
    <t>寄居町</t>
  </si>
  <si>
    <t>大里郡</t>
  </si>
  <si>
    <t>114081</t>
  </si>
  <si>
    <t>上里町</t>
  </si>
  <si>
    <t>児玉郡</t>
  </si>
  <si>
    <t>113859</t>
  </si>
  <si>
    <t>神川町</t>
  </si>
  <si>
    <t>113832</t>
  </si>
  <si>
    <t>113816</t>
  </si>
  <si>
    <t>東秩父村</t>
  </si>
  <si>
    <t>秩父郡</t>
  </si>
  <si>
    <t>113697</t>
  </si>
  <si>
    <t>小鹿野町</t>
  </si>
  <si>
    <t>113654</t>
  </si>
  <si>
    <t>長瀞町</t>
  </si>
  <si>
    <t>113638</t>
  </si>
  <si>
    <t>皆野町</t>
  </si>
  <si>
    <t>113620</t>
  </si>
  <si>
    <t>横瀬町</t>
  </si>
  <si>
    <t>113611</t>
  </si>
  <si>
    <t>ときがわ町</t>
  </si>
  <si>
    <t>比企郡</t>
  </si>
  <si>
    <t>113492</t>
  </si>
  <si>
    <t>鳩山町</t>
  </si>
  <si>
    <t>113484</t>
  </si>
  <si>
    <t>吉見町</t>
  </si>
  <si>
    <t>113476</t>
  </si>
  <si>
    <t>川島町</t>
  </si>
  <si>
    <t>113468</t>
  </si>
  <si>
    <t>小川町</t>
  </si>
  <si>
    <t>113433</t>
  </si>
  <si>
    <t>嵐山町</t>
  </si>
  <si>
    <t>113425</t>
  </si>
  <si>
    <t>滑川町</t>
  </si>
  <si>
    <t>113417</t>
  </si>
  <si>
    <t>越生町</t>
  </si>
  <si>
    <t>入間郡</t>
  </si>
  <si>
    <t>113271</t>
  </si>
  <si>
    <t>毛呂山町</t>
  </si>
  <si>
    <t>113263</t>
  </si>
  <si>
    <t>三芳町</t>
  </si>
  <si>
    <t>113247</t>
  </si>
  <si>
    <t>伊奈町</t>
  </si>
  <si>
    <t>北足立郡</t>
  </si>
  <si>
    <t>埼玉県</t>
    <phoneticPr fontId="6"/>
  </si>
  <si>
    <t>113018</t>
  </si>
  <si>
    <t>白岡市</t>
    <rPh sb="0" eb="2">
      <t>シラオカ</t>
    </rPh>
    <rPh sb="2" eb="3">
      <t>シ</t>
    </rPh>
    <phoneticPr fontId="6"/>
  </si>
  <si>
    <t>埼玉県</t>
    <phoneticPr fontId="6"/>
  </si>
  <si>
    <t>112461</t>
    <phoneticPr fontId="6"/>
  </si>
  <si>
    <t>ふじみ野市</t>
  </si>
  <si>
    <t>112453</t>
  </si>
  <si>
    <t>吉川市</t>
  </si>
  <si>
    <t>112437</t>
  </si>
  <si>
    <t>日高市</t>
  </si>
  <si>
    <t>112429</t>
  </si>
  <si>
    <t>鶴ヶ島市</t>
  </si>
  <si>
    <t>112411</t>
  </si>
  <si>
    <t>幸手市</t>
  </si>
  <si>
    <t>112402</t>
  </si>
  <si>
    <t>坂戸市</t>
  </si>
  <si>
    <t>112399</t>
  </si>
  <si>
    <t>蓮田市</t>
  </si>
  <si>
    <t>112381</t>
  </si>
  <si>
    <t>三郷市</t>
  </si>
  <si>
    <t>112372</t>
  </si>
  <si>
    <t>富士見市</t>
  </si>
  <si>
    <t>112356</t>
  </si>
  <si>
    <t>八潮市</t>
  </si>
  <si>
    <t>112348</t>
  </si>
  <si>
    <t>北本市</t>
  </si>
  <si>
    <t>112330</t>
  </si>
  <si>
    <t>久喜市</t>
  </si>
  <si>
    <t>112321</t>
  </si>
  <si>
    <t>桶川市</t>
  </si>
  <si>
    <t>112313</t>
  </si>
  <si>
    <t>新座市</t>
  </si>
  <si>
    <t>112305</t>
  </si>
  <si>
    <t>和光市</t>
  </si>
  <si>
    <t>112291</t>
  </si>
  <si>
    <t>志木市</t>
  </si>
  <si>
    <t>112283</t>
  </si>
  <si>
    <t>朝霞市</t>
  </si>
  <si>
    <t>112275</t>
  </si>
  <si>
    <t>入間市</t>
  </si>
  <si>
    <t>112259</t>
  </si>
  <si>
    <t>戸田市</t>
  </si>
  <si>
    <t>112241</t>
  </si>
  <si>
    <t>蕨市</t>
  </si>
  <si>
    <t>112232</t>
  </si>
  <si>
    <t>越谷市</t>
  </si>
  <si>
    <t>112224</t>
  </si>
  <si>
    <t>草加市</t>
  </si>
  <si>
    <t>112216</t>
  </si>
  <si>
    <t>上尾市</t>
  </si>
  <si>
    <t>112194</t>
  </si>
  <si>
    <t>深谷市</t>
  </si>
  <si>
    <t>112186</t>
  </si>
  <si>
    <t>鴻巣市</t>
  </si>
  <si>
    <t>112178</t>
  </si>
  <si>
    <t>羽生市</t>
  </si>
  <si>
    <t>112160</t>
  </si>
  <si>
    <t>狭山市</t>
  </si>
  <si>
    <t>112151</t>
  </si>
  <si>
    <t>春日部市</t>
  </si>
  <si>
    <t>112143</t>
  </si>
  <si>
    <t>東松山市</t>
  </si>
  <si>
    <t>112127</t>
  </si>
  <si>
    <t>本庄市</t>
  </si>
  <si>
    <t>112119</t>
  </si>
  <si>
    <t>加須市</t>
  </si>
  <si>
    <t>112101</t>
  </si>
  <si>
    <t>飯能市</t>
  </si>
  <si>
    <t>112097</t>
  </si>
  <si>
    <t>所沢市</t>
  </si>
  <si>
    <t>112089</t>
  </si>
  <si>
    <t>秩父市</t>
  </si>
  <si>
    <t>112071</t>
  </si>
  <si>
    <t>行田市</t>
  </si>
  <si>
    <t>112062</t>
  </si>
  <si>
    <t>川口市</t>
  </si>
  <si>
    <t>112038</t>
  </si>
  <si>
    <t>熊谷市</t>
  </si>
  <si>
    <t>112020</t>
  </si>
  <si>
    <t>川越市</t>
  </si>
  <si>
    <t>112011</t>
  </si>
  <si>
    <t>岩槻区</t>
  </si>
  <si>
    <t>さいたま市</t>
  </si>
  <si>
    <t>111104</t>
  </si>
  <si>
    <t>111091</t>
  </si>
  <si>
    <t>111082</t>
  </si>
  <si>
    <t>浦和区</t>
  </si>
  <si>
    <t>111074</t>
  </si>
  <si>
    <t>桜区</t>
  </si>
  <si>
    <t>111066</t>
  </si>
  <si>
    <t>111058</t>
  </si>
  <si>
    <t>見沼区</t>
  </si>
  <si>
    <t>111040</t>
  </si>
  <si>
    <t>大宮区</t>
  </si>
  <si>
    <t>111031</t>
  </si>
  <si>
    <t>111023</t>
  </si>
  <si>
    <t>111015</t>
  </si>
  <si>
    <t>邑楽町</t>
  </si>
  <si>
    <t>邑楽郡</t>
  </si>
  <si>
    <t>群馬県</t>
  </si>
  <si>
    <t>105252</t>
  </si>
  <si>
    <t>大泉町</t>
  </si>
  <si>
    <t>105244</t>
  </si>
  <si>
    <t>千代田町</t>
  </si>
  <si>
    <t>105236</t>
  </si>
  <si>
    <t>105228</t>
  </si>
  <si>
    <t>板倉町</t>
  </si>
  <si>
    <t>105210</t>
  </si>
  <si>
    <t>玉村町</t>
  </si>
  <si>
    <t>佐波郡</t>
  </si>
  <si>
    <t>104647</t>
  </si>
  <si>
    <t>みなかみ町</t>
  </si>
  <si>
    <t>利根郡</t>
  </si>
  <si>
    <t>104493</t>
  </si>
  <si>
    <t>昭和村</t>
  </si>
  <si>
    <t>104485</t>
  </si>
  <si>
    <t>川場村</t>
  </si>
  <si>
    <t>104442</t>
  </si>
  <si>
    <t>片品村</t>
  </si>
  <si>
    <t>104434</t>
  </si>
  <si>
    <t>東吾妻町</t>
  </si>
  <si>
    <t>吾妻郡</t>
  </si>
  <si>
    <t>104299</t>
  </si>
  <si>
    <t>104281</t>
  </si>
  <si>
    <t>草津町</t>
  </si>
  <si>
    <t>104264</t>
  </si>
  <si>
    <t>嬬恋村</t>
  </si>
  <si>
    <t>104256</t>
  </si>
  <si>
    <t>長野原町</t>
  </si>
  <si>
    <t>104248</t>
  </si>
  <si>
    <t>中之条町</t>
  </si>
  <si>
    <t>104213</t>
  </si>
  <si>
    <t>甘楽町</t>
  </si>
  <si>
    <t>甘楽郡</t>
  </si>
  <si>
    <t>103845</t>
  </si>
  <si>
    <t>103837</t>
  </si>
  <si>
    <t>下仁田町</t>
  </si>
  <si>
    <t>103829</t>
  </si>
  <si>
    <t>神流町</t>
  </si>
  <si>
    <t>多野郡</t>
  </si>
  <si>
    <t>103675</t>
  </si>
  <si>
    <t>上野村</t>
  </si>
  <si>
    <t>103667</t>
  </si>
  <si>
    <t>吉岡町</t>
  </si>
  <si>
    <t>北群馬郡</t>
  </si>
  <si>
    <t>103454</t>
  </si>
  <si>
    <t>榛東村</t>
  </si>
  <si>
    <t>103446</t>
  </si>
  <si>
    <t>みどり市</t>
  </si>
  <si>
    <t>102121</t>
  </si>
  <si>
    <t>安中市</t>
  </si>
  <si>
    <t>102113</t>
  </si>
  <si>
    <t>富岡市</t>
  </si>
  <si>
    <t>102105</t>
  </si>
  <si>
    <t>藤岡市</t>
  </si>
  <si>
    <t>102091</t>
  </si>
  <si>
    <t>渋川市</t>
  </si>
  <si>
    <t>102083</t>
  </si>
  <si>
    <t>館林市</t>
  </si>
  <si>
    <t>102075</t>
  </si>
  <si>
    <t>沼田市</t>
  </si>
  <si>
    <t>102067</t>
  </si>
  <si>
    <t>太田市</t>
  </si>
  <si>
    <t>102059</t>
  </si>
  <si>
    <t>伊勢崎市</t>
  </si>
  <si>
    <t>102041</t>
  </si>
  <si>
    <t>桐生市</t>
  </si>
  <si>
    <t>102032</t>
  </si>
  <si>
    <t>高崎市</t>
  </si>
  <si>
    <t>102024</t>
  </si>
  <si>
    <t>前橋市</t>
  </si>
  <si>
    <t>102016</t>
  </si>
  <si>
    <t>那珂川町</t>
  </si>
  <si>
    <t>那須郡</t>
  </si>
  <si>
    <t>栃木県</t>
  </si>
  <si>
    <t>094111</t>
  </si>
  <si>
    <t>那須町</t>
  </si>
  <si>
    <t>094072</t>
  </si>
  <si>
    <t>高根沢町</t>
  </si>
  <si>
    <t>塩谷郡</t>
  </si>
  <si>
    <t>093866</t>
  </si>
  <si>
    <t>塩谷町</t>
  </si>
  <si>
    <t>093840</t>
  </si>
  <si>
    <t>野木町</t>
  </si>
  <si>
    <t>下都賀郡</t>
  </si>
  <si>
    <t>093645</t>
  </si>
  <si>
    <t>壬生町</t>
  </si>
  <si>
    <t>093611</t>
  </si>
  <si>
    <t>芳賀町</t>
  </si>
  <si>
    <t>芳賀郡</t>
  </si>
  <si>
    <t>093459</t>
  </si>
  <si>
    <t>市貝町</t>
  </si>
  <si>
    <t>093441</t>
  </si>
  <si>
    <t>茂木町</t>
  </si>
  <si>
    <t>093432</t>
  </si>
  <si>
    <t>益子町</t>
  </si>
  <si>
    <t>093424</t>
  </si>
  <si>
    <t>上三川町</t>
  </si>
  <si>
    <t>河内郡</t>
  </si>
  <si>
    <t>093017</t>
  </si>
  <si>
    <t>下野市</t>
  </si>
  <si>
    <t>092169</t>
  </si>
  <si>
    <t>那須烏山市</t>
  </si>
  <si>
    <t>092151</t>
  </si>
  <si>
    <t>さくら市</t>
  </si>
  <si>
    <t>092142</t>
  </si>
  <si>
    <t>那須塩原市</t>
  </si>
  <si>
    <t>092134</t>
  </si>
  <si>
    <t>矢板市</t>
  </si>
  <si>
    <t>092118</t>
  </si>
  <si>
    <t>大田原市</t>
  </si>
  <si>
    <t>092100</t>
  </si>
  <si>
    <t>真岡市</t>
  </si>
  <si>
    <t>092096</t>
  </si>
  <si>
    <t>小山市</t>
  </si>
  <si>
    <t>092088</t>
  </si>
  <si>
    <t>日光市</t>
  </si>
  <si>
    <t>092061</t>
  </si>
  <si>
    <t>鹿沼市</t>
  </si>
  <si>
    <t>092053</t>
  </si>
  <si>
    <t>佐野市</t>
  </si>
  <si>
    <t>092045</t>
  </si>
  <si>
    <t>栃木市</t>
  </si>
  <si>
    <t>092037</t>
  </si>
  <si>
    <t>足利市</t>
  </si>
  <si>
    <t>092029</t>
  </si>
  <si>
    <t>宇都宮市</t>
  </si>
  <si>
    <t>092011</t>
  </si>
  <si>
    <t>利根町</t>
  </si>
  <si>
    <t>北相馬郡</t>
  </si>
  <si>
    <t>茨城県</t>
  </si>
  <si>
    <t>085642</t>
  </si>
  <si>
    <t>境町</t>
  </si>
  <si>
    <t>猿島郡</t>
  </si>
  <si>
    <t>085464</t>
  </si>
  <si>
    <t>五霞町</t>
  </si>
  <si>
    <t>085421</t>
  </si>
  <si>
    <t>八千代町</t>
  </si>
  <si>
    <t>結城郡</t>
  </si>
  <si>
    <t>085219</t>
  </si>
  <si>
    <t>河内町</t>
  </si>
  <si>
    <t>稲敷郡</t>
  </si>
  <si>
    <t>084476</t>
  </si>
  <si>
    <t>阿見町</t>
  </si>
  <si>
    <t>084433</t>
  </si>
  <si>
    <t>美浦村</t>
  </si>
  <si>
    <t>084425</t>
  </si>
  <si>
    <t>大子町</t>
  </si>
  <si>
    <t>久慈郡</t>
  </si>
  <si>
    <t>083640</t>
  </si>
  <si>
    <t>東海村</t>
  </si>
  <si>
    <t>那珂郡</t>
  </si>
  <si>
    <t>083411</t>
  </si>
  <si>
    <t>城里町</t>
  </si>
  <si>
    <t>東茨城郡</t>
  </si>
  <si>
    <t>083101</t>
  </si>
  <si>
    <t>大洗町</t>
  </si>
  <si>
    <t>083097</t>
  </si>
  <si>
    <t>茨城町</t>
  </si>
  <si>
    <t>083020</t>
  </si>
  <si>
    <t>小美玉市</t>
  </si>
  <si>
    <t>082368</t>
  </si>
  <si>
    <t>つくばみらい市</t>
  </si>
  <si>
    <t>082350</t>
  </si>
  <si>
    <t>鉾田市</t>
  </si>
  <si>
    <t>082341</t>
  </si>
  <si>
    <t>行方市</t>
  </si>
  <si>
    <t>082333</t>
  </si>
  <si>
    <t>神栖市</t>
  </si>
  <si>
    <t>082325</t>
  </si>
  <si>
    <t>桜川市</t>
  </si>
  <si>
    <t>082317</t>
  </si>
  <si>
    <t>かすみがうら市</t>
  </si>
  <si>
    <t>082309</t>
  </si>
  <si>
    <t>稲敷市</t>
  </si>
  <si>
    <t>082295</t>
  </si>
  <si>
    <t>坂東市</t>
  </si>
  <si>
    <t>082287</t>
  </si>
  <si>
    <t>筑西市</t>
  </si>
  <si>
    <t>082279</t>
  </si>
  <si>
    <t>那珂市</t>
  </si>
  <si>
    <t>082261</t>
  </si>
  <si>
    <t>常陸大宮市</t>
  </si>
  <si>
    <t>082252</t>
  </si>
  <si>
    <t>守谷市</t>
  </si>
  <si>
    <t>082244</t>
  </si>
  <si>
    <t>潮来市</t>
  </si>
  <si>
    <t>082236</t>
  </si>
  <si>
    <t>鹿嶋市</t>
  </si>
  <si>
    <t>082228</t>
  </si>
  <si>
    <t>ひたちなか市</t>
  </si>
  <si>
    <t>082210</t>
  </si>
  <si>
    <t>つくば市</t>
  </si>
  <si>
    <t>082201</t>
  </si>
  <si>
    <t>牛久市</t>
  </si>
  <si>
    <t>082198</t>
  </si>
  <si>
    <t>取手市</t>
  </si>
  <si>
    <t>082171</t>
  </si>
  <si>
    <t>笠間市</t>
  </si>
  <si>
    <t>082163</t>
  </si>
  <si>
    <t>北茨城市</t>
  </si>
  <si>
    <t>082155</t>
  </si>
  <si>
    <t>高萩市</t>
  </si>
  <si>
    <t>082147</t>
  </si>
  <si>
    <t>常陸太田市</t>
  </si>
  <si>
    <t>082121</t>
  </si>
  <si>
    <t>常総市</t>
  </si>
  <si>
    <t>082112</t>
  </si>
  <si>
    <t>下妻市</t>
  </si>
  <si>
    <t>082104</t>
  </si>
  <si>
    <t>龍ケ崎市</t>
  </si>
  <si>
    <t>082082</t>
  </si>
  <si>
    <t>結城市</t>
  </si>
  <si>
    <t>082074</t>
  </si>
  <si>
    <t>石岡市</t>
  </si>
  <si>
    <t>082058</t>
  </si>
  <si>
    <t>古河市</t>
  </si>
  <si>
    <t>082040</t>
  </si>
  <si>
    <t>土浦市</t>
  </si>
  <si>
    <t>082031</t>
  </si>
  <si>
    <t>日立市</t>
  </si>
  <si>
    <t>082023</t>
  </si>
  <si>
    <t>水戸市</t>
  </si>
  <si>
    <t>082015</t>
  </si>
  <si>
    <t>飯舘村</t>
  </si>
  <si>
    <t>相馬郡</t>
  </si>
  <si>
    <t>福島県</t>
  </si>
  <si>
    <t>075647</t>
  </si>
  <si>
    <t>新地町</t>
  </si>
  <si>
    <t>075612</t>
  </si>
  <si>
    <t>葛尾村</t>
  </si>
  <si>
    <t>双葉郡</t>
  </si>
  <si>
    <t>075485</t>
  </si>
  <si>
    <t>浪江町</t>
  </si>
  <si>
    <t>075477</t>
  </si>
  <si>
    <t>双葉町</t>
  </si>
  <si>
    <t>075469</t>
  </si>
  <si>
    <t>大熊町</t>
  </si>
  <si>
    <t>075451</t>
  </si>
  <si>
    <t>川内村</t>
  </si>
  <si>
    <t>075442</t>
  </si>
  <si>
    <t>富岡町</t>
  </si>
  <si>
    <t>075434</t>
  </si>
  <si>
    <t>楢葉町</t>
  </si>
  <si>
    <t>075426</t>
  </si>
  <si>
    <t>広野町</t>
  </si>
  <si>
    <t>075418</t>
  </si>
  <si>
    <t>小野町</t>
  </si>
  <si>
    <t>田村郡</t>
  </si>
  <si>
    <t>075221</t>
  </si>
  <si>
    <t>三春町</t>
  </si>
  <si>
    <t>075213</t>
  </si>
  <si>
    <t>古殿町</t>
  </si>
  <si>
    <t>石川郡</t>
  </si>
  <si>
    <t>075051</t>
  </si>
  <si>
    <t>浅川町</t>
  </si>
  <si>
    <t>075043</t>
  </si>
  <si>
    <t>平田村</t>
  </si>
  <si>
    <t>075035</t>
  </si>
  <si>
    <t>玉川村</t>
  </si>
  <si>
    <t>075027</t>
  </si>
  <si>
    <t>石川町</t>
  </si>
  <si>
    <t>075019</t>
  </si>
  <si>
    <t>鮫川村</t>
  </si>
  <si>
    <t>東白川郡</t>
  </si>
  <si>
    <t>074845</t>
  </si>
  <si>
    <t>塙町</t>
  </si>
  <si>
    <t>074837</t>
  </si>
  <si>
    <t>矢祭町</t>
  </si>
  <si>
    <t>074829</t>
  </si>
  <si>
    <t>棚倉町</t>
  </si>
  <si>
    <t>074811</t>
  </si>
  <si>
    <t>矢吹町</t>
  </si>
  <si>
    <t>西白河郡</t>
  </si>
  <si>
    <t>074667</t>
  </si>
  <si>
    <t>中島村</t>
  </si>
  <si>
    <t>074659</t>
  </si>
  <si>
    <t>泉崎村</t>
  </si>
  <si>
    <t>074641</t>
  </si>
  <si>
    <t>西郷村</t>
  </si>
  <si>
    <t>074616</t>
  </si>
  <si>
    <t>会津美里町</t>
  </si>
  <si>
    <t>大沼郡</t>
  </si>
  <si>
    <t>074471</t>
  </si>
  <si>
    <t>074462</t>
  </si>
  <si>
    <t>金山町</t>
  </si>
  <si>
    <t>074454</t>
  </si>
  <si>
    <t>三島町</t>
  </si>
  <si>
    <t>074446</t>
  </si>
  <si>
    <t>柳津町</t>
  </si>
  <si>
    <t>河沼郡</t>
  </si>
  <si>
    <t>074233</t>
  </si>
  <si>
    <t>湯川村</t>
  </si>
  <si>
    <t>074225</t>
  </si>
  <si>
    <t>会津坂下町</t>
  </si>
  <si>
    <t>074217</t>
  </si>
  <si>
    <t>猪苗代町</t>
  </si>
  <si>
    <t>耶麻郡</t>
  </si>
  <si>
    <t>074080</t>
  </si>
  <si>
    <t>磐梯町</t>
  </si>
  <si>
    <t>074071</t>
  </si>
  <si>
    <t>西会津町</t>
  </si>
  <si>
    <t>074055</t>
  </si>
  <si>
    <t>北塩原村</t>
  </si>
  <si>
    <t>074021</t>
  </si>
  <si>
    <t>南会津町</t>
  </si>
  <si>
    <t>南会津郡</t>
  </si>
  <si>
    <t>073687</t>
  </si>
  <si>
    <t>只見町</t>
  </si>
  <si>
    <t>073679</t>
  </si>
  <si>
    <t>檜枝岐村</t>
  </si>
  <si>
    <t>073644</t>
  </si>
  <si>
    <t>下郷町</t>
  </si>
  <si>
    <t>073628</t>
  </si>
  <si>
    <t>天栄村</t>
  </si>
  <si>
    <t>岩瀬郡</t>
  </si>
  <si>
    <t>073440</t>
  </si>
  <si>
    <t>鏡石町</t>
  </si>
  <si>
    <t>073423</t>
  </si>
  <si>
    <t>大玉村</t>
  </si>
  <si>
    <t>安達郡</t>
  </si>
  <si>
    <t>073229</t>
  </si>
  <si>
    <t>川俣町</t>
  </si>
  <si>
    <t>伊達郡</t>
  </si>
  <si>
    <t>073083</t>
  </si>
  <si>
    <t>国見町</t>
  </si>
  <si>
    <t>073032</t>
  </si>
  <si>
    <t>桑折町</t>
  </si>
  <si>
    <t>073016</t>
  </si>
  <si>
    <t>本宮市</t>
  </si>
  <si>
    <t>072141</t>
  </si>
  <si>
    <t>伊達市</t>
  </si>
  <si>
    <t>072133</t>
  </si>
  <si>
    <t>南相馬市</t>
  </si>
  <si>
    <t>072125</t>
  </si>
  <si>
    <t>田村市</t>
  </si>
  <si>
    <t>072117</t>
  </si>
  <si>
    <t>二本松市</t>
  </si>
  <si>
    <t>072109</t>
  </si>
  <si>
    <t>相馬市</t>
  </si>
  <si>
    <t>072095</t>
  </si>
  <si>
    <t>喜多方市</t>
  </si>
  <si>
    <t>072087</t>
  </si>
  <si>
    <t>須賀川市</t>
  </si>
  <si>
    <t>072079</t>
  </si>
  <si>
    <t>白河市</t>
  </si>
  <si>
    <t>072052</t>
  </si>
  <si>
    <t>いわき市</t>
  </si>
  <si>
    <t>072044</t>
  </si>
  <si>
    <t>郡山市</t>
  </si>
  <si>
    <t>072036</t>
  </si>
  <si>
    <t>会津若松市</t>
  </si>
  <si>
    <t>072028</t>
  </si>
  <si>
    <t>福島市</t>
  </si>
  <si>
    <t>072010</t>
  </si>
  <si>
    <t>遊佐町</t>
  </si>
  <si>
    <t>飽海郡</t>
  </si>
  <si>
    <t>山形県</t>
  </si>
  <si>
    <t>064611</t>
  </si>
  <si>
    <t>庄内町</t>
  </si>
  <si>
    <t>東田川郡</t>
  </si>
  <si>
    <t>064289</t>
  </si>
  <si>
    <t>三川町</t>
  </si>
  <si>
    <t>064262</t>
  </si>
  <si>
    <t>飯豊町</t>
  </si>
  <si>
    <t>西置賜郡</t>
  </si>
  <si>
    <t>064033</t>
  </si>
  <si>
    <t>白鷹町</t>
  </si>
  <si>
    <t>064025</t>
  </si>
  <si>
    <t>064017</t>
  </si>
  <si>
    <t>東置賜郡</t>
  </si>
  <si>
    <t>063827</t>
  </si>
  <si>
    <t>高畠町</t>
  </si>
  <si>
    <t>063819</t>
  </si>
  <si>
    <t>戸沢村</t>
  </si>
  <si>
    <t>最上郡</t>
  </si>
  <si>
    <t>063673</t>
  </si>
  <si>
    <t>鮭川村</t>
  </si>
  <si>
    <t>063665</t>
  </si>
  <si>
    <t>大蔵村</t>
  </si>
  <si>
    <t>063657</t>
  </si>
  <si>
    <t>真室川町</t>
  </si>
  <si>
    <t>063649</t>
  </si>
  <si>
    <t>舟形町</t>
  </si>
  <si>
    <t>063631</t>
  </si>
  <si>
    <t>最上町</t>
  </si>
  <si>
    <t>063622</t>
  </si>
  <si>
    <t>063614</t>
  </si>
  <si>
    <t>大石田町</t>
  </si>
  <si>
    <t>北村山郡</t>
  </si>
  <si>
    <t>063410</t>
  </si>
  <si>
    <t>大江町</t>
  </si>
  <si>
    <t>西村山郡</t>
  </si>
  <si>
    <t>063240</t>
  </si>
  <si>
    <t>063231</t>
  </si>
  <si>
    <t>西川町</t>
  </si>
  <si>
    <t>063223</t>
  </si>
  <si>
    <t>河北町</t>
  </si>
  <si>
    <t>063215</t>
  </si>
  <si>
    <t>中山町</t>
  </si>
  <si>
    <t>東村山郡</t>
  </si>
  <si>
    <t>063029</t>
  </si>
  <si>
    <t>山辺町</t>
  </si>
  <si>
    <t>063011</t>
  </si>
  <si>
    <t>南陽市</t>
  </si>
  <si>
    <t>062138</t>
  </si>
  <si>
    <t>尾花沢市</t>
  </si>
  <si>
    <t>062120</t>
  </si>
  <si>
    <t>東根市</t>
  </si>
  <si>
    <t>062111</t>
  </si>
  <si>
    <t>天童市</t>
  </si>
  <si>
    <t>062103</t>
  </si>
  <si>
    <t>長井市</t>
  </si>
  <si>
    <t>062090</t>
  </si>
  <si>
    <t>村山市</t>
  </si>
  <si>
    <t>062081</t>
  </si>
  <si>
    <t>上山市</t>
  </si>
  <si>
    <t>062073</t>
  </si>
  <si>
    <t>寒河江市</t>
  </si>
  <si>
    <t>062065</t>
  </si>
  <si>
    <t>新庄市</t>
  </si>
  <si>
    <t>062057</t>
  </si>
  <si>
    <t>酒田市</t>
  </si>
  <si>
    <t>062049</t>
  </si>
  <si>
    <t>鶴岡市</t>
  </si>
  <si>
    <t>062031</t>
  </si>
  <si>
    <t>米沢市</t>
  </si>
  <si>
    <t>062022</t>
  </si>
  <si>
    <t>山形市</t>
  </si>
  <si>
    <t>062014</t>
  </si>
  <si>
    <t>東成瀬村</t>
  </si>
  <si>
    <t>雄勝郡</t>
  </si>
  <si>
    <t>秋田県</t>
  </si>
  <si>
    <t>054640</t>
  </si>
  <si>
    <t>羽後町</t>
  </si>
  <si>
    <t>054631</t>
  </si>
  <si>
    <t>仙北郡</t>
  </si>
  <si>
    <t>054348</t>
  </si>
  <si>
    <t>大潟村</t>
  </si>
  <si>
    <t>南秋田郡</t>
  </si>
  <si>
    <t>053686</t>
  </si>
  <si>
    <t>井川町</t>
  </si>
  <si>
    <t>053660</t>
  </si>
  <si>
    <t>八郎潟町</t>
  </si>
  <si>
    <t>053635</t>
  </si>
  <si>
    <t>五城目町</t>
  </si>
  <si>
    <t>053619</t>
  </si>
  <si>
    <t>八峰町</t>
  </si>
  <si>
    <t>山本郡</t>
  </si>
  <si>
    <t>053490</t>
  </si>
  <si>
    <t>三種町</t>
  </si>
  <si>
    <t>053481</t>
  </si>
  <si>
    <t>藤里町</t>
  </si>
  <si>
    <t>053465</t>
  </si>
  <si>
    <t>上小阿仁村</t>
  </si>
  <si>
    <t>北秋田郡</t>
  </si>
  <si>
    <t>053279</t>
  </si>
  <si>
    <t>小坂町</t>
  </si>
  <si>
    <t>鹿角郡</t>
  </si>
  <si>
    <t>053031</t>
  </si>
  <si>
    <t>仙北市</t>
  </si>
  <si>
    <t>052159</t>
  </si>
  <si>
    <t>にかほ市</t>
  </si>
  <si>
    <t>052141</t>
  </si>
  <si>
    <t>北秋田市</t>
  </si>
  <si>
    <t>052132</t>
  </si>
  <si>
    <t>大仙市</t>
  </si>
  <si>
    <t>052124</t>
  </si>
  <si>
    <t>潟上市</t>
  </si>
  <si>
    <t>052116</t>
  </si>
  <si>
    <t>由利本荘市</t>
  </si>
  <si>
    <t>052108</t>
  </si>
  <si>
    <t>鹿角市</t>
  </si>
  <si>
    <t>052094</t>
  </si>
  <si>
    <t>湯沢市</t>
  </si>
  <si>
    <t>052078</t>
  </si>
  <si>
    <t>男鹿市</t>
  </si>
  <si>
    <t>052060</t>
  </si>
  <si>
    <t>大館市</t>
  </si>
  <si>
    <t>052043</t>
  </si>
  <si>
    <t>横手市</t>
  </si>
  <si>
    <t>052035</t>
  </si>
  <si>
    <t>能代市</t>
  </si>
  <si>
    <t>052027</t>
  </si>
  <si>
    <t>秋田市</t>
  </si>
  <si>
    <t>052019</t>
  </si>
  <si>
    <t>南三陸町</t>
  </si>
  <si>
    <t>本吉郡</t>
  </si>
  <si>
    <t>宮城県</t>
  </si>
  <si>
    <t>046060</t>
  </si>
  <si>
    <t>女川町</t>
  </si>
  <si>
    <t>牡鹿郡</t>
  </si>
  <si>
    <t>045811</t>
  </si>
  <si>
    <t>遠田郡</t>
  </si>
  <si>
    <t>045055</t>
  </si>
  <si>
    <t>涌谷町</t>
  </si>
  <si>
    <t>045012</t>
  </si>
  <si>
    <t>加美町</t>
  </si>
  <si>
    <t>加美郡</t>
  </si>
  <si>
    <t>044458</t>
  </si>
  <si>
    <t>色麻町</t>
  </si>
  <si>
    <t>044440</t>
  </si>
  <si>
    <t>大衡村</t>
  </si>
  <si>
    <t>黒川郡</t>
  </si>
  <si>
    <t>044245</t>
  </si>
  <si>
    <t>大郷町</t>
  </si>
  <si>
    <t>044229</t>
  </si>
  <si>
    <t>大和町</t>
  </si>
  <si>
    <t>044211</t>
  </si>
  <si>
    <t>利府町</t>
  </si>
  <si>
    <t>宮城郡</t>
  </si>
  <si>
    <t>044067</t>
  </si>
  <si>
    <t>七ヶ浜町</t>
  </si>
  <si>
    <t>044041</t>
  </si>
  <si>
    <t>松島町</t>
  </si>
  <si>
    <t>044016</t>
  </si>
  <si>
    <t>山元町</t>
  </si>
  <si>
    <t>亘理郡</t>
  </si>
  <si>
    <t>043621</t>
  </si>
  <si>
    <t>亘理町</t>
  </si>
  <si>
    <t>043613</t>
  </si>
  <si>
    <t>丸森町</t>
  </si>
  <si>
    <t>伊具郡</t>
  </si>
  <si>
    <t>043419</t>
  </si>
  <si>
    <t>柴田郡</t>
  </si>
  <si>
    <t>043249</t>
  </si>
  <si>
    <t>柴田町</t>
  </si>
  <si>
    <t>043231</t>
  </si>
  <si>
    <t>村田町</t>
  </si>
  <si>
    <t>043222</t>
  </si>
  <si>
    <t>大河原町</t>
  </si>
  <si>
    <t>043214</t>
  </si>
  <si>
    <t>七ヶ宿町</t>
  </si>
  <si>
    <t>刈田郡</t>
  </si>
  <si>
    <t>043028</t>
  </si>
  <si>
    <t>蔵王町</t>
  </si>
  <si>
    <t>043010</t>
  </si>
  <si>
    <t>富谷市</t>
    <rPh sb="2" eb="3">
      <t>シ</t>
    </rPh>
    <phoneticPr fontId="6"/>
  </si>
  <si>
    <t>042161</t>
    <phoneticPr fontId="6"/>
  </si>
  <si>
    <t>大崎市</t>
  </si>
  <si>
    <t>042153</t>
  </si>
  <si>
    <t>東松島市</t>
  </si>
  <si>
    <t>042145</t>
  </si>
  <si>
    <t>栗原市</t>
  </si>
  <si>
    <t>042137</t>
  </si>
  <si>
    <t>登米市</t>
  </si>
  <si>
    <t>042129</t>
  </si>
  <si>
    <t>岩沼市</t>
  </si>
  <si>
    <t>042111</t>
  </si>
  <si>
    <t>多賀城市</t>
  </si>
  <si>
    <t>042099</t>
  </si>
  <si>
    <t>角田市</t>
  </si>
  <si>
    <t>042081</t>
  </si>
  <si>
    <t>名取市</t>
  </si>
  <si>
    <t>042072</t>
  </si>
  <si>
    <t>白石市</t>
  </si>
  <si>
    <t>042064</t>
  </si>
  <si>
    <t>気仙沼市</t>
  </si>
  <si>
    <t>042056</t>
  </si>
  <si>
    <t>塩竈市</t>
  </si>
  <si>
    <t>042030</t>
  </si>
  <si>
    <t>石巻市</t>
  </si>
  <si>
    <t>042021</t>
  </si>
  <si>
    <t>仙台市</t>
  </si>
  <si>
    <t>041050</t>
    <phoneticPr fontId="6"/>
  </si>
  <si>
    <t>太白区</t>
  </si>
  <si>
    <t>041041</t>
    <phoneticPr fontId="6"/>
  </si>
  <si>
    <t>若林区</t>
  </si>
  <si>
    <t>041033</t>
    <phoneticPr fontId="6"/>
  </si>
  <si>
    <t>宮城野区</t>
  </si>
  <si>
    <t>041025</t>
    <phoneticPr fontId="6"/>
  </si>
  <si>
    <t>041017</t>
    <phoneticPr fontId="6"/>
  </si>
  <si>
    <t>一戸町</t>
  </si>
  <si>
    <t>二戸郡</t>
  </si>
  <si>
    <t>岩手県</t>
  </si>
  <si>
    <t>035246</t>
  </si>
  <si>
    <t>洋野町</t>
  </si>
  <si>
    <t>九戸郡</t>
  </si>
  <si>
    <t>035076</t>
  </si>
  <si>
    <t>九戸村</t>
  </si>
  <si>
    <t>035068</t>
  </si>
  <si>
    <t>野田村</t>
  </si>
  <si>
    <t>035033</t>
  </si>
  <si>
    <t>軽米町</t>
  </si>
  <si>
    <t>035017</t>
  </si>
  <si>
    <t>普代村</t>
  </si>
  <si>
    <t>下閉伊郡</t>
  </si>
  <si>
    <t>034851</t>
  </si>
  <si>
    <t>田野畑村</t>
  </si>
  <si>
    <t>034843</t>
  </si>
  <si>
    <t>岩泉町</t>
  </si>
  <si>
    <t>034835</t>
  </si>
  <si>
    <t>山田町</t>
  </si>
  <si>
    <t>034827</t>
  </si>
  <si>
    <t>大槌町</t>
  </si>
  <si>
    <t>上閉伊郡</t>
  </si>
  <si>
    <t>034614</t>
  </si>
  <si>
    <t>住田町</t>
  </si>
  <si>
    <t>気仙郡</t>
  </si>
  <si>
    <t>034410</t>
  </si>
  <si>
    <t>平泉町</t>
  </si>
  <si>
    <t>西磐井郡</t>
  </si>
  <si>
    <t>034029</t>
  </si>
  <si>
    <t>金ケ崎町</t>
  </si>
  <si>
    <t>胆沢郡</t>
  </si>
  <si>
    <t>033812</t>
  </si>
  <si>
    <t>西和賀町</t>
  </si>
  <si>
    <t>和賀郡</t>
  </si>
  <si>
    <t>033669</t>
  </si>
  <si>
    <t>矢巾町</t>
  </si>
  <si>
    <t>紫波郡</t>
  </si>
  <si>
    <t>033227</t>
  </si>
  <si>
    <t>紫波町</t>
  </si>
  <si>
    <t>033219</t>
  </si>
  <si>
    <t>岩手町</t>
  </si>
  <si>
    <t>岩手郡</t>
  </si>
  <si>
    <t>033031</t>
  </si>
  <si>
    <t>葛巻町</t>
  </si>
  <si>
    <t>033022</t>
  </si>
  <si>
    <t>雫石町</t>
  </si>
  <si>
    <t>033014</t>
  </si>
  <si>
    <t>滝沢市</t>
    <rPh sb="2" eb="3">
      <t>シ</t>
    </rPh>
    <phoneticPr fontId="6"/>
  </si>
  <si>
    <t>032166</t>
    <phoneticPr fontId="6"/>
  </si>
  <si>
    <t>奥州市</t>
  </si>
  <si>
    <t>032158</t>
  </si>
  <si>
    <t>八幡平市</t>
  </si>
  <si>
    <t>032140</t>
  </si>
  <si>
    <t>二戸市</t>
  </si>
  <si>
    <t>032131</t>
  </si>
  <si>
    <t>釜石市</t>
  </si>
  <si>
    <t>032115</t>
  </si>
  <si>
    <t>陸前高田市</t>
  </si>
  <si>
    <t>032107</t>
  </si>
  <si>
    <t>一関市</t>
  </si>
  <si>
    <t>032093</t>
  </si>
  <si>
    <t>遠野市</t>
  </si>
  <si>
    <t>032085</t>
  </si>
  <si>
    <t>久慈市</t>
  </si>
  <si>
    <t>032077</t>
  </si>
  <si>
    <t>北上市</t>
  </si>
  <si>
    <t>032069</t>
  </si>
  <si>
    <t>花巻市</t>
  </si>
  <si>
    <t>032051</t>
  </si>
  <si>
    <t>大船渡市</t>
  </si>
  <si>
    <t>032034</t>
  </si>
  <si>
    <t>宮古市</t>
  </si>
  <si>
    <t>032026</t>
  </si>
  <si>
    <t>盛岡市</t>
  </si>
  <si>
    <t>032018</t>
  </si>
  <si>
    <t>新郷村</t>
  </si>
  <si>
    <t>三戸郡</t>
  </si>
  <si>
    <t>青森県</t>
  </si>
  <si>
    <t>024503</t>
  </si>
  <si>
    <t>階上町</t>
  </si>
  <si>
    <t>024465</t>
  </si>
  <si>
    <t>024457</t>
  </si>
  <si>
    <t>田子町</t>
  </si>
  <si>
    <t>024431</t>
  </si>
  <si>
    <t>五戸町</t>
  </si>
  <si>
    <t>024422</t>
  </si>
  <si>
    <t>三戸町</t>
  </si>
  <si>
    <t>024414</t>
  </si>
  <si>
    <t>佐井村</t>
  </si>
  <si>
    <t>下北郡</t>
  </si>
  <si>
    <t>024261</t>
  </si>
  <si>
    <t>風間浦村</t>
  </si>
  <si>
    <t>024252</t>
  </si>
  <si>
    <t>東通村</t>
  </si>
  <si>
    <t>024244</t>
  </si>
  <si>
    <t>大間町</t>
  </si>
  <si>
    <t>024236</t>
  </si>
  <si>
    <t>おいらせ町</t>
  </si>
  <si>
    <t>上北郡</t>
  </si>
  <si>
    <t>024121</t>
  </si>
  <si>
    <t>六ヶ所村</t>
  </si>
  <si>
    <t>024112</t>
  </si>
  <si>
    <t>東北町</t>
  </si>
  <si>
    <t>024082</t>
  </si>
  <si>
    <t>横浜町</t>
  </si>
  <si>
    <t>024066</t>
  </si>
  <si>
    <t>六戸町</t>
  </si>
  <si>
    <t>024058</t>
  </si>
  <si>
    <t>七戸町</t>
  </si>
  <si>
    <t>024023</t>
  </si>
  <si>
    <t>野辺地町</t>
  </si>
  <si>
    <t>024015</t>
  </si>
  <si>
    <t>中泊町</t>
  </si>
  <si>
    <t>北津軽郡</t>
  </si>
  <si>
    <t>023876</t>
  </si>
  <si>
    <t>鶴田町</t>
  </si>
  <si>
    <t>023841</t>
  </si>
  <si>
    <t>板柳町</t>
  </si>
  <si>
    <t>023817</t>
  </si>
  <si>
    <t>田舎館村</t>
  </si>
  <si>
    <t>南津軽郡</t>
  </si>
  <si>
    <t>023671</t>
  </si>
  <si>
    <t>大鰐町</t>
  </si>
  <si>
    <t>023621</t>
  </si>
  <si>
    <t>藤崎町</t>
  </si>
  <si>
    <t>023612</t>
  </si>
  <si>
    <t>西目屋村</t>
  </si>
  <si>
    <t>中津軽郡</t>
  </si>
  <si>
    <t>023434</t>
  </si>
  <si>
    <t>深浦町</t>
  </si>
  <si>
    <t>西津軽郡</t>
  </si>
  <si>
    <t>023230</t>
  </si>
  <si>
    <t>鰺ヶ沢町</t>
  </si>
  <si>
    <t>023213</t>
  </si>
  <si>
    <t>外ヶ浜町</t>
  </si>
  <si>
    <t>東津軽郡</t>
  </si>
  <si>
    <t>023078</t>
  </si>
  <si>
    <t>蓬田村</t>
  </si>
  <si>
    <t>023043</t>
  </si>
  <si>
    <t>今別町</t>
  </si>
  <si>
    <t>023035</t>
  </si>
  <si>
    <t>平内町</t>
  </si>
  <si>
    <t>023019</t>
  </si>
  <si>
    <t>平川市</t>
  </si>
  <si>
    <t>022101</t>
  </si>
  <si>
    <t>つがる市</t>
  </si>
  <si>
    <t>022098</t>
  </si>
  <si>
    <t>むつ市</t>
  </si>
  <si>
    <t>022080</t>
  </si>
  <si>
    <t>三沢市</t>
  </si>
  <si>
    <t>022071</t>
  </si>
  <si>
    <t>十和田市</t>
  </si>
  <si>
    <t>022063</t>
  </si>
  <si>
    <t>五所川原市</t>
  </si>
  <si>
    <t>022055</t>
  </si>
  <si>
    <t>黒石市</t>
  </si>
  <si>
    <t>022047</t>
  </si>
  <si>
    <t>八戸市</t>
  </si>
  <si>
    <t>022039</t>
  </si>
  <si>
    <t>弘前市</t>
  </si>
  <si>
    <t>022021</t>
  </si>
  <si>
    <t>青森市</t>
  </si>
  <si>
    <t>022012</t>
  </si>
  <si>
    <t>羅臼町</t>
  </si>
  <si>
    <t>目梨郡</t>
  </si>
  <si>
    <t>北海道</t>
  </si>
  <si>
    <t>016942</t>
  </si>
  <si>
    <t>標津町</t>
  </si>
  <si>
    <t>標津郡</t>
  </si>
  <si>
    <t>016934</t>
  </si>
  <si>
    <t>中標津町</t>
  </si>
  <si>
    <t>016926</t>
  </si>
  <si>
    <t>別海町</t>
    <phoneticPr fontId="6"/>
  </si>
  <si>
    <t>野付郡</t>
  </si>
  <si>
    <t>016918</t>
  </si>
  <si>
    <t>白糠町</t>
  </si>
  <si>
    <t>白糠郡</t>
  </si>
  <si>
    <t>016683</t>
  </si>
  <si>
    <t>鶴居村</t>
  </si>
  <si>
    <t>阿寒郡</t>
  </si>
  <si>
    <t>016675</t>
  </si>
  <si>
    <t>弟子屈町</t>
  </si>
  <si>
    <t>川上郡</t>
  </si>
  <si>
    <t>016659</t>
  </si>
  <si>
    <t>標茶町</t>
  </si>
  <si>
    <t>016641</t>
  </si>
  <si>
    <t>浜中町</t>
  </si>
  <si>
    <t>厚岸郡</t>
  </si>
  <si>
    <t>016632</t>
  </si>
  <si>
    <t>厚岸町</t>
  </si>
  <si>
    <t>016624</t>
  </si>
  <si>
    <t>釧路町</t>
  </si>
  <si>
    <t>釧路郡</t>
  </si>
  <si>
    <t>016616</t>
  </si>
  <si>
    <t>浦幌町</t>
  </si>
  <si>
    <t>十勝郡</t>
  </si>
  <si>
    <t>016497</t>
  </si>
  <si>
    <t>陸別町</t>
  </si>
  <si>
    <t>足寄郡</t>
  </si>
  <si>
    <t>016489</t>
  </si>
  <si>
    <t>足寄町</t>
  </si>
  <si>
    <t>016471</t>
  </si>
  <si>
    <t>本別町</t>
  </si>
  <si>
    <t>中川郡</t>
  </si>
  <si>
    <t>016462</t>
  </si>
  <si>
    <t>豊頃町</t>
  </si>
  <si>
    <t>016454</t>
  </si>
  <si>
    <t>016446</t>
  </si>
  <si>
    <t>幕別町</t>
  </si>
  <si>
    <t>016438</t>
  </si>
  <si>
    <t>広尾町</t>
  </si>
  <si>
    <t>広尾郡</t>
  </si>
  <si>
    <t>016420</t>
  </si>
  <si>
    <t>大樹町</t>
  </si>
  <si>
    <t>016411</t>
  </si>
  <si>
    <t>更別村</t>
  </si>
  <si>
    <t>河西郡</t>
  </si>
  <si>
    <t>016390</t>
  </si>
  <si>
    <t>中札内村</t>
  </si>
  <si>
    <t>016381</t>
  </si>
  <si>
    <t>芽室町</t>
  </si>
  <si>
    <t>016373</t>
  </si>
  <si>
    <t>上川郡</t>
  </si>
  <si>
    <t>016365</t>
  </si>
  <si>
    <t>新得町</t>
  </si>
  <si>
    <t>016357</t>
  </si>
  <si>
    <t>鹿追町</t>
  </si>
  <si>
    <t>河東郡</t>
  </si>
  <si>
    <t>016349</t>
  </si>
  <si>
    <t>上士幌町</t>
  </si>
  <si>
    <t>016331</t>
  </si>
  <si>
    <t>士幌町</t>
  </si>
  <si>
    <t>016322</t>
  </si>
  <si>
    <t>音更町</t>
  </si>
  <si>
    <t>016314</t>
  </si>
  <si>
    <t>新ひだか町</t>
  </si>
  <si>
    <t>016101</t>
  </si>
  <si>
    <t>えりも町</t>
  </si>
  <si>
    <t>幌泉郡</t>
  </si>
  <si>
    <t>016098</t>
  </si>
  <si>
    <t>様似町</t>
  </si>
  <si>
    <t>様似郡</t>
  </si>
  <si>
    <t>016080</t>
  </si>
  <si>
    <t>浦河町</t>
  </si>
  <si>
    <t>浦河郡</t>
  </si>
  <si>
    <t>016071</t>
  </si>
  <si>
    <t>新冠町</t>
  </si>
  <si>
    <t>新冠郡</t>
  </si>
  <si>
    <t>016047</t>
  </si>
  <si>
    <t>平取町</t>
  </si>
  <si>
    <t>沙流郡</t>
  </si>
  <si>
    <t>016021</t>
  </si>
  <si>
    <t>016012</t>
  </si>
  <si>
    <t>むかわ町</t>
  </si>
  <si>
    <t>勇払郡</t>
  </si>
  <si>
    <t>015865</t>
  </si>
  <si>
    <t>安平町</t>
  </si>
  <si>
    <t>015857</t>
  </si>
  <si>
    <t>洞爺湖町</t>
  </si>
  <si>
    <t>虻田郡</t>
  </si>
  <si>
    <t>015849</t>
  </si>
  <si>
    <t>厚真町</t>
  </si>
  <si>
    <t>015814</t>
  </si>
  <si>
    <t>白老町</t>
  </si>
  <si>
    <t>白老郡</t>
  </si>
  <si>
    <t>015784</t>
  </si>
  <si>
    <t>壮瞥町</t>
  </si>
  <si>
    <t>有珠郡</t>
  </si>
  <si>
    <t>015750</t>
  </si>
  <si>
    <t>豊浦町</t>
  </si>
  <si>
    <t>015717</t>
  </si>
  <si>
    <t>大空町</t>
  </si>
  <si>
    <t>網走郡</t>
  </si>
  <si>
    <t>015644</t>
  </si>
  <si>
    <t>雄武町</t>
  </si>
  <si>
    <t>紋別郡</t>
  </si>
  <si>
    <t>015636</t>
  </si>
  <si>
    <t>西興部村</t>
  </si>
  <si>
    <t>015628</t>
  </si>
  <si>
    <t>興部町</t>
  </si>
  <si>
    <t>015610</t>
  </si>
  <si>
    <t>滝上町</t>
  </si>
  <si>
    <t>015601</t>
  </si>
  <si>
    <t>湧別町</t>
  </si>
  <si>
    <t>015598</t>
  </si>
  <si>
    <t>遠軽町</t>
  </si>
  <si>
    <t>015555</t>
  </si>
  <si>
    <t>佐呂間町</t>
  </si>
  <si>
    <t>常呂郡</t>
  </si>
  <si>
    <t>015521</t>
  </si>
  <si>
    <t>置戸町</t>
  </si>
  <si>
    <t>015504</t>
  </si>
  <si>
    <t>訓子府町</t>
  </si>
  <si>
    <t>015491</t>
  </si>
  <si>
    <t>小清水町</t>
  </si>
  <si>
    <t>斜里郡</t>
  </si>
  <si>
    <t>015474</t>
  </si>
  <si>
    <t>清里町</t>
  </si>
  <si>
    <t>015466</t>
  </si>
  <si>
    <t>斜里町</t>
  </si>
  <si>
    <t>015458</t>
  </si>
  <si>
    <t>津別町</t>
  </si>
  <si>
    <t>015440</t>
  </si>
  <si>
    <t>美幌町</t>
  </si>
  <si>
    <t>015431</t>
  </si>
  <si>
    <t>幌延町</t>
  </si>
  <si>
    <t>天塩郡</t>
  </si>
  <si>
    <t>015202</t>
  </si>
  <si>
    <t>利尻富士町</t>
  </si>
  <si>
    <t>利尻郡</t>
  </si>
  <si>
    <t>015199</t>
  </si>
  <si>
    <t>利尻町</t>
  </si>
  <si>
    <t>015181</t>
  </si>
  <si>
    <t>礼文町</t>
  </si>
  <si>
    <t>礼文郡</t>
  </si>
  <si>
    <t>015172</t>
  </si>
  <si>
    <t>豊富町</t>
  </si>
  <si>
    <t>015164</t>
  </si>
  <si>
    <t>枝幸町</t>
  </si>
  <si>
    <t>枝幸郡</t>
  </si>
  <si>
    <t>015148</t>
  </si>
  <si>
    <t>中頓別町</t>
  </si>
  <si>
    <t>015130</t>
  </si>
  <si>
    <t>浜頓別町</t>
  </si>
  <si>
    <t>015121</t>
  </si>
  <si>
    <t>猿払村</t>
  </si>
  <si>
    <t>宗谷郡</t>
  </si>
  <si>
    <t>015113</t>
  </si>
  <si>
    <t>天塩町</t>
  </si>
  <si>
    <t>014877</t>
  </si>
  <si>
    <t>遠別町</t>
  </si>
  <si>
    <t>014869</t>
  </si>
  <si>
    <t>初山別村</t>
  </si>
  <si>
    <t>苫前郡</t>
  </si>
  <si>
    <t>014851</t>
  </si>
  <si>
    <t>羽幌町</t>
  </si>
  <si>
    <t>014842</t>
  </si>
  <si>
    <t>苫前町</t>
  </si>
  <si>
    <t>014834</t>
  </si>
  <si>
    <t>小平町</t>
  </si>
  <si>
    <t>留萌郡</t>
  </si>
  <si>
    <t>014826</t>
  </si>
  <si>
    <t>増毛町</t>
  </si>
  <si>
    <t>増毛郡</t>
  </si>
  <si>
    <t>014818</t>
  </si>
  <si>
    <t>幌加内町</t>
  </si>
  <si>
    <t>雨竜郡</t>
  </si>
  <si>
    <t>014729</t>
  </si>
  <si>
    <t>中川町</t>
  </si>
  <si>
    <t>014711</t>
  </si>
  <si>
    <t>音威子府村</t>
  </si>
  <si>
    <t>014702</t>
  </si>
  <si>
    <t>美深町</t>
  </si>
  <si>
    <t>014699</t>
  </si>
  <si>
    <t>下川町</t>
  </si>
  <si>
    <t>014681</t>
  </si>
  <si>
    <t>剣淵町</t>
  </si>
  <si>
    <t>014656</t>
  </si>
  <si>
    <t>和寒町</t>
  </si>
  <si>
    <t>014648</t>
  </si>
  <si>
    <t>占冠村</t>
  </si>
  <si>
    <t>014630</t>
  </si>
  <si>
    <t>南富良野町</t>
  </si>
  <si>
    <t>空知郡</t>
  </si>
  <si>
    <t>014621</t>
  </si>
  <si>
    <t>中富良野町</t>
  </si>
  <si>
    <t>014613</t>
  </si>
  <si>
    <t>上富良野町</t>
  </si>
  <si>
    <t>014605</t>
  </si>
  <si>
    <t>美瑛町</t>
  </si>
  <si>
    <t>014591</t>
  </si>
  <si>
    <t>東川町</t>
  </si>
  <si>
    <t>014583</t>
  </si>
  <si>
    <t>上川町</t>
  </si>
  <si>
    <t>014575</t>
  </si>
  <si>
    <t>愛別町</t>
  </si>
  <si>
    <t>014567</t>
  </si>
  <si>
    <t>比布町</t>
  </si>
  <si>
    <t>014559</t>
  </si>
  <si>
    <t>当麻町</t>
  </si>
  <si>
    <t>014541</t>
  </si>
  <si>
    <t>東神楽町</t>
  </si>
  <si>
    <t>014532</t>
  </si>
  <si>
    <t>鷹栖町</t>
  </si>
  <si>
    <t>014524</t>
  </si>
  <si>
    <t>沼田町</t>
  </si>
  <si>
    <t>014389</t>
  </si>
  <si>
    <t>北竜町</t>
  </si>
  <si>
    <t>014371</t>
  </si>
  <si>
    <t>雨竜町</t>
  </si>
  <si>
    <t>014362</t>
  </si>
  <si>
    <t>秩父別町</t>
  </si>
  <si>
    <t>014346</t>
  </si>
  <si>
    <t>妹背牛町</t>
  </si>
  <si>
    <t>014338</t>
  </si>
  <si>
    <t>新十津川町</t>
  </si>
  <si>
    <t>樺戸郡</t>
  </si>
  <si>
    <t>014320</t>
  </si>
  <si>
    <t>浦臼町</t>
  </si>
  <si>
    <t>014311</t>
  </si>
  <si>
    <t>月形町</t>
  </si>
  <si>
    <t>014303</t>
  </si>
  <si>
    <t>栗山町</t>
  </si>
  <si>
    <t>夕張郡</t>
  </si>
  <si>
    <t>014290</t>
  </si>
  <si>
    <t>長沼町</t>
  </si>
  <si>
    <t>014281</t>
  </si>
  <si>
    <t>由仁町</t>
  </si>
  <si>
    <t>014273</t>
  </si>
  <si>
    <t>上砂川町</t>
  </si>
  <si>
    <t>014257</t>
  </si>
  <si>
    <t>奈井江町</t>
  </si>
  <si>
    <t>014249</t>
  </si>
  <si>
    <t>南幌町</t>
  </si>
  <si>
    <t>014231</t>
  </si>
  <si>
    <t>赤井川村</t>
  </si>
  <si>
    <t>余市郡</t>
  </si>
  <si>
    <t>014095</t>
  </si>
  <si>
    <t>余市町</t>
  </si>
  <si>
    <t>014087</t>
  </si>
  <si>
    <t>仁木町</t>
  </si>
  <si>
    <t>014079</t>
  </si>
  <si>
    <t>古平町</t>
  </si>
  <si>
    <t>古平郡</t>
  </si>
  <si>
    <t>014061</t>
  </si>
  <si>
    <t>積丹町</t>
  </si>
  <si>
    <t>積丹郡</t>
  </si>
  <si>
    <t>014052</t>
  </si>
  <si>
    <t>神恵内村</t>
  </si>
  <si>
    <t>古宇郡</t>
  </si>
  <si>
    <t>014044</t>
  </si>
  <si>
    <t>泊村</t>
  </si>
  <si>
    <t>014036</t>
  </si>
  <si>
    <t>岩内町</t>
  </si>
  <si>
    <t>岩内郡</t>
  </si>
  <si>
    <t>014028</t>
  </si>
  <si>
    <t>共和町</t>
  </si>
  <si>
    <t>014010</t>
  </si>
  <si>
    <t>倶知安町</t>
  </si>
  <si>
    <t>014001</t>
  </si>
  <si>
    <t>京極町</t>
  </si>
  <si>
    <t>013994</t>
  </si>
  <si>
    <t>喜茂別町</t>
  </si>
  <si>
    <t>013986</t>
  </si>
  <si>
    <t>留寿都村</t>
  </si>
  <si>
    <t>013978</t>
  </si>
  <si>
    <t>真狩村</t>
  </si>
  <si>
    <t>013960</t>
  </si>
  <si>
    <t>ニセコ町</t>
  </si>
  <si>
    <t>013951</t>
  </si>
  <si>
    <t>蘭越町</t>
  </si>
  <si>
    <t>磯谷郡</t>
  </si>
  <si>
    <t>013943</t>
  </si>
  <si>
    <t>黒松内町</t>
  </si>
  <si>
    <t>寿都郡</t>
  </si>
  <si>
    <t>013935</t>
  </si>
  <si>
    <t>寿都町</t>
  </si>
  <si>
    <t>013927</t>
  </si>
  <si>
    <t>島牧村</t>
  </si>
  <si>
    <t>島牧郡</t>
  </si>
  <si>
    <t>013919</t>
  </si>
  <si>
    <t>せたな町</t>
  </si>
  <si>
    <t>久遠郡</t>
  </si>
  <si>
    <t>013714</t>
  </si>
  <si>
    <t>今金町</t>
  </si>
  <si>
    <t>瀬棚郡</t>
  </si>
  <si>
    <t>013706</t>
  </si>
  <si>
    <t>奥尻町</t>
  </si>
  <si>
    <t>奥尻郡</t>
  </si>
  <si>
    <t>013676</t>
  </si>
  <si>
    <t>乙部町</t>
  </si>
  <si>
    <t>爾志郡</t>
  </si>
  <si>
    <t>013641</t>
  </si>
  <si>
    <t>厚沢部町</t>
  </si>
  <si>
    <t>檜山郡</t>
  </si>
  <si>
    <t>013633</t>
  </si>
  <si>
    <t>上ノ国町</t>
  </si>
  <si>
    <t>013625</t>
  </si>
  <si>
    <t>江差町</t>
  </si>
  <si>
    <t>013617</t>
  </si>
  <si>
    <t>長万部町</t>
  </si>
  <si>
    <t>山越郡</t>
  </si>
  <si>
    <t>013471</t>
  </si>
  <si>
    <t>八雲町</t>
  </si>
  <si>
    <t>二海郡</t>
  </si>
  <si>
    <t>013463</t>
  </si>
  <si>
    <t>茅部郡</t>
  </si>
  <si>
    <t>013455</t>
  </si>
  <si>
    <t>鹿部町</t>
  </si>
  <si>
    <t>013439</t>
  </si>
  <si>
    <t>七飯町</t>
  </si>
  <si>
    <t>亀田郡</t>
  </si>
  <si>
    <t>013374</t>
  </si>
  <si>
    <t>木古内町</t>
  </si>
  <si>
    <t>上磯郡</t>
  </si>
  <si>
    <t>013340</t>
  </si>
  <si>
    <t>知内町</t>
  </si>
  <si>
    <t>013331</t>
  </si>
  <si>
    <t>福島町</t>
  </si>
  <si>
    <t>松前郡</t>
  </si>
  <si>
    <t>013323</t>
  </si>
  <si>
    <t>013315</t>
  </si>
  <si>
    <t>新篠津村</t>
  </si>
  <si>
    <t>石狩郡</t>
  </si>
  <si>
    <t>013048</t>
  </si>
  <si>
    <t>当別町</t>
  </si>
  <si>
    <t>013030</t>
  </si>
  <si>
    <t>北斗市</t>
  </si>
  <si>
    <t>012360</t>
  </si>
  <si>
    <t>石狩市</t>
  </si>
  <si>
    <t>012351</t>
  </si>
  <si>
    <t>北広島市</t>
  </si>
  <si>
    <t>012343</t>
  </si>
  <si>
    <t>012335</t>
  </si>
  <si>
    <t>恵庭市</t>
  </si>
  <si>
    <t>012319</t>
  </si>
  <si>
    <t>登別市</t>
  </si>
  <si>
    <t>012301</t>
  </si>
  <si>
    <t>富良野市</t>
  </si>
  <si>
    <t>012297</t>
  </si>
  <si>
    <t>深川市</t>
  </si>
  <si>
    <t>012289</t>
  </si>
  <si>
    <t>歌志内市</t>
  </si>
  <si>
    <t>012271</t>
  </si>
  <si>
    <t>砂川市</t>
  </si>
  <si>
    <t>012262</t>
  </si>
  <si>
    <t>滝川市</t>
  </si>
  <si>
    <t>012254</t>
  </si>
  <si>
    <t>千歳市</t>
  </si>
  <si>
    <t>012246</t>
  </si>
  <si>
    <t>根室市</t>
  </si>
  <si>
    <t>012238</t>
  </si>
  <si>
    <t>三笠市</t>
  </si>
  <si>
    <t>012220</t>
  </si>
  <si>
    <t>名寄市</t>
  </si>
  <si>
    <t>012211</t>
  </si>
  <si>
    <t>士別市</t>
  </si>
  <si>
    <t>012203</t>
  </si>
  <si>
    <t>紋別市</t>
  </si>
  <si>
    <t>012190</t>
  </si>
  <si>
    <t>赤平市</t>
  </si>
  <si>
    <t>012181</t>
  </si>
  <si>
    <t>江別市</t>
  </si>
  <si>
    <t>012173</t>
  </si>
  <si>
    <t>芦別市</t>
  </si>
  <si>
    <t>012165</t>
  </si>
  <si>
    <t>美唄市</t>
  </si>
  <si>
    <t>北海道</t>
    <phoneticPr fontId="6"/>
  </si>
  <si>
    <t>012157</t>
  </si>
  <si>
    <t>稚内市</t>
  </si>
  <si>
    <t>012149</t>
  </si>
  <si>
    <t>苫小牧市</t>
  </si>
  <si>
    <t>012131</t>
  </si>
  <si>
    <t>留萌市</t>
  </si>
  <si>
    <t>012122</t>
  </si>
  <si>
    <t>網走市</t>
  </si>
  <si>
    <t>012114</t>
  </si>
  <si>
    <t>岩見沢市</t>
  </si>
  <si>
    <t>012106</t>
  </si>
  <si>
    <t>夕張市</t>
  </si>
  <si>
    <t>012092</t>
  </si>
  <si>
    <t>北見市</t>
  </si>
  <si>
    <t>012084</t>
  </si>
  <si>
    <t>帯広市</t>
  </si>
  <si>
    <t>012076</t>
  </si>
  <si>
    <t>釧路市</t>
  </si>
  <si>
    <t>012068</t>
  </si>
  <si>
    <t>室蘭市</t>
  </si>
  <si>
    <t>012050</t>
  </si>
  <si>
    <t>旭川市</t>
  </si>
  <si>
    <t>012041</t>
  </si>
  <si>
    <t>小樽市</t>
  </si>
  <si>
    <t>012033</t>
  </si>
  <si>
    <t>函館市</t>
  </si>
  <si>
    <t>012025</t>
  </si>
  <si>
    <t>清田区</t>
  </si>
  <si>
    <t>札幌市</t>
  </si>
  <si>
    <t>011100</t>
    <phoneticPr fontId="6"/>
  </si>
  <si>
    <t>手稲区</t>
  </si>
  <si>
    <t>011096</t>
    <phoneticPr fontId="6"/>
  </si>
  <si>
    <t>厚別区</t>
  </si>
  <si>
    <t>011088</t>
    <phoneticPr fontId="6"/>
  </si>
  <si>
    <t>011070</t>
    <phoneticPr fontId="6"/>
  </si>
  <si>
    <t>011061</t>
    <phoneticPr fontId="6"/>
  </si>
  <si>
    <t>豊平区</t>
  </si>
  <si>
    <t>011053</t>
    <phoneticPr fontId="6"/>
  </si>
  <si>
    <t>白石区</t>
  </si>
  <si>
    <t>011045</t>
    <phoneticPr fontId="6"/>
  </si>
  <si>
    <t>011037</t>
    <phoneticPr fontId="6"/>
  </si>
  <si>
    <t>011029</t>
    <phoneticPr fontId="6"/>
  </si>
  <si>
    <t>011011</t>
    <phoneticPr fontId="6"/>
  </si>
  <si>
    <t>区町村</t>
    <rPh sb="0" eb="1">
      <t>ク</t>
    </rPh>
    <rPh sb="1" eb="3">
      <t>チョウソン</t>
    </rPh>
    <phoneticPr fontId="6"/>
  </si>
  <si>
    <t>市郡区</t>
    <rPh sb="0" eb="3">
      <t>シグンク</t>
    </rPh>
    <phoneticPr fontId="29"/>
  </si>
  <si>
    <t>団体コード</t>
    <rPh sb="0" eb="2">
      <t>ダンタイ</t>
    </rPh>
    <phoneticPr fontId="6"/>
  </si>
  <si>
    <t>検索</t>
    <rPh sb="0" eb="2">
      <t>ケンサク</t>
    </rPh>
    <phoneticPr fontId="6"/>
  </si>
  <si>
    <t>51 北海道（石狩）</t>
    <phoneticPr fontId="6"/>
  </si>
  <si>
    <t>52 北海道（渡島）</t>
    <phoneticPr fontId="6"/>
  </si>
  <si>
    <t>53 北海道（檜山）</t>
  </si>
  <si>
    <t>54 北海道（後志）</t>
  </si>
  <si>
    <t>55 北海道（空知）</t>
  </si>
  <si>
    <t>56 北海道（上川）</t>
  </si>
  <si>
    <t>57 北海道（留萌）</t>
  </si>
  <si>
    <t>58 北海道（宗谷）</t>
  </si>
  <si>
    <t>59 北海道（オホ）</t>
  </si>
  <si>
    <t>60 北海道（胆振）</t>
  </si>
  <si>
    <t>61 北海道（日高）</t>
  </si>
  <si>
    <t>62 北海道（十勝）</t>
  </si>
  <si>
    <t>63 北海道（釧路）</t>
  </si>
  <si>
    <t>64 北海道（根室）</t>
  </si>
  <si>
    <t>平成</t>
    <rPh sb="0" eb="2">
      <t>ヘイセイ</t>
    </rPh>
    <phoneticPr fontId="6"/>
  </si>
  <si>
    <t>誓約年月日</t>
    <rPh sb="0" eb="2">
      <t>セイヤク</t>
    </rPh>
    <rPh sb="2" eb="5">
      <t>ネンガッピ</t>
    </rPh>
    <phoneticPr fontId="6"/>
  </si>
  <si>
    <t>法定代理人</t>
    <rPh sb="0" eb="2">
      <t>ホウテイ</t>
    </rPh>
    <rPh sb="2" eb="5">
      <t>ダイリニン</t>
    </rPh>
    <phoneticPr fontId="6"/>
  </si>
  <si>
    <t>商号又は名称</t>
    <rPh sb="0" eb="2">
      <t>ショウゴウ</t>
    </rPh>
    <rPh sb="2" eb="3">
      <t>マタ</t>
    </rPh>
    <rPh sb="4" eb="6">
      <t>メイショウ</t>
    </rPh>
    <phoneticPr fontId="6"/>
  </si>
  <si>
    <t>氏名</t>
    <rPh sb="0" eb="2">
      <t>シメイ</t>
    </rPh>
    <phoneticPr fontId="6"/>
  </si>
  <si>
    <t>※　該当する場合のみ入力</t>
    <rPh sb="2" eb="4">
      <t>ガイトウ</t>
    </rPh>
    <rPh sb="6" eb="7">
      <t>バ</t>
    </rPh>
    <rPh sb="7" eb="8">
      <t>ゴウ</t>
    </rPh>
    <rPh sb="10" eb="12">
      <t>ニュウリョク</t>
    </rPh>
    <phoneticPr fontId="6"/>
  </si>
  <si>
    <t>うち専任の宅地建物取引士</t>
    <phoneticPr fontId="6"/>
  </si>
  <si>
    <t>名</t>
    <rPh sb="0" eb="1">
      <t>メイ</t>
    </rPh>
    <phoneticPr fontId="6"/>
  </si>
  <si>
    <t>兵庫県知事　殿</t>
  </si>
  <si>
    <t>本店</t>
    <rPh sb="0" eb="2">
      <t>ホンテン</t>
    </rPh>
    <phoneticPr fontId="6"/>
  </si>
  <si>
    <t>氏　　名</t>
    <rPh sb="0" eb="1">
      <t>シ</t>
    </rPh>
    <rPh sb="3" eb="4">
      <t>メイ</t>
    </rPh>
    <phoneticPr fontId="6"/>
  </si>
  <si>
    <t>兵庫県知事　殿</t>
    <rPh sb="0" eb="2">
      <t>ヒョウゴ</t>
    </rPh>
    <rPh sb="2" eb="5">
      <t>ケンチジ</t>
    </rPh>
    <rPh sb="6" eb="7">
      <t>ドノ</t>
    </rPh>
    <phoneticPr fontId="6"/>
  </si>
  <si>
    <t>理　　由　　書</t>
    <rPh sb="0" eb="1">
      <t>リ</t>
    </rPh>
    <rPh sb="3" eb="4">
      <t>ヨシ</t>
    </rPh>
    <rPh sb="6" eb="7">
      <t>ショ</t>
    </rPh>
    <phoneticPr fontId="6"/>
  </si>
  <si>
    <t>価額
(千円)</t>
    <rPh sb="0" eb="2">
      <t>カガク</t>
    </rPh>
    <rPh sb="4" eb="6">
      <t>センエン</t>
    </rPh>
    <phoneticPr fontId="6"/>
  </si>
  <si>
    <t>件数</t>
    <rPh sb="0" eb="2">
      <t>ケンスウ</t>
    </rPh>
    <phoneticPr fontId="6"/>
  </si>
  <si>
    <t>直近1年の期間は添付書類「貸借対照表及び損益計算書」、「所得税・法人税納税証明書」の期間と原則一致。注）更新書類提出月と決算月によりこれに限らず。</t>
    <rPh sb="0" eb="2">
      <t>チョッキン</t>
    </rPh>
    <rPh sb="3" eb="4">
      <t>ネン</t>
    </rPh>
    <rPh sb="5" eb="7">
      <t>キカン</t>
    </rPh>
    <rPh sb="8" eb="10">
      <t>テンプ</t>
    </rPh>
    <rPh sb="10" eb="12">
      <t>ショルイ</t>
    </rPh>
    <rPh sb="13" eb="15">
      <t>タイシャク</t>
    </rPh>
    <rPh sb="15" eb="18">
      <t>タイショウヒョウ</t>
    </rPh>
    <rPh sb="18" eb="19">
      <t>オヨ</t>
    </rPh>
    <rPh sb="20" eb="22">
      <t>ソンエキ</t>
    </rPh>
    <rPh sb="22" eb="25">
      <t>ケイサンショ</t>
    </rPh>
    <rPh sb="28" eb="31">
      <t>ショトクゼイ</t>
    </rPh>
    <rPh sb="32" eb="35">
      <t>ホウジンゼイ</t>
    </rPh>
    <rPh sb="35" eb="37">
      <t>ノウゼイ</t>
    </rPh>
    <rPh sb="37" eb="40">
      <t>ショウメイショ</t>
    </rPh>
    <rPh sb="42" eb="44">
      <t>キカン</t>
    </rPh>
    <rPh sb="45" eb="47">
      <t>ゲンソク</t>
    </rPh>
    <rPh sb="47" eb="49">
      <t>イッチ</t>
    </rPh>
    <rPh sb="50" eb="51">
      <t>チュウ</t>
    </rPh>
    <rPh sb="52" eb="54">
      <t>コウシン</t>
    </rPh>
    <rPh sb="54" eb="56">
      <t>ショルイ</t>
    </rPh>
    <rPh sb="56" eb="58">
      <t>テイシュツ</t>
    </rPh>
    <rPh sb="58" eb="59">
      <t>ツキ</t>
    </rPh>
    <rPh sb="60" eb="62">
      <t>ケッサン</t>
    </rPh>
    <rPh sb="62" eb="63">
      <t>ツキ</t>
    </rPh>
    <rPh sb="69" eb="70">
      <t>カギ</t>
    </rPh>
    <phoneticPr fontId="6"/>
  </si>
  <si>
    <t>　内容</t>
    <rPh sb="1" eb="3">
      <t>ナイヨウ</t>
    </rPh>
    <phoneticPr fontId="6"/>
  </si>
  <si>
    <t>免許更新時において確定している直前5年分の決算期について記入する。※実績が無い年度がある場合はその理由書（実績はないがその間も宅建業を営んでいた旨、ひな形別紙有）の提出が必要</t>
    <rPh sb="34" eb="36">
      <t>ジッセキ</t>
    </rPh>
    <rPh sb="37" eb="38">
      <t>ナ</t>
    </rPh>
    <rPh sb="39" eb="41">
      <t>ネンド</t>
    </rPh>
    <rPh sb="44" eb="46">
      <t>バアイ</t>
    </rPh>
    <rPh sb="49" eb="52">
      <t>リユウショ</t>
    </rPh>
    <rPh sb="53" eb="55">
      <t>ジッセキ</t>
    </rPh>
    <rPh sb="61" eb="62">
      <t>カン</t>
    </rPh>
    <rPh sb="63" eb="65">
      <t>タッケン</t>
    </rPh>
    <rPh sb="65" eb="66">
      <t>ギョウ</t>
    </rPh>
    <rPh sb="67" eb="68">
      <t>イトナ</t>
    </rPh>
    <rPh sb="72" eb="73">
      <t>ムネ</t>
    </rPh>
    <rPh sb="76" eb="77">
      <t>ガタ</t>
    </rPh>
    <rPh sb="77" eb="79">
      <t>ベッシ</t>
    </rPh>
    <rPh sb="79" eb="80">
      <t>アリ</t>
    </rPh>
    <rPh sb="82" eb="84">
      <t>テイシュツ</t>
    </rPh>
    <rPh sb="85" eb="87">
      <t>ヒツヨウ</t>
    </rPh>
    <phoneticPr fontId="6"/>
  </si>
  <si>
    <t>種類　</t>
    <rPh sb="0" eb="2">
      <t>シュルイ</t>
    </rPh>
    <phoneticPr fontId="6"/>
  </si>
  <si>
    <t>宅地及び建物</t>
    <rPh sb="0" eb="2">
      <t>タクチ</t>
    </rPh>
    <rPh sb="2" eb="3">
      <t>オヨ</t>
    </rPh>
    <rPh sb="4" eb="6">
      <t>タテモノ</t>
    </rPh>
    <phoneticPr fontId="6"/>
  </si>
  <si>
    <t>の１年間</t>
    <rPh sb="2" eb="4">
      <t>ネンカン</t>
    </rPh>
    <phoneticPr fontId="6"/>
  </si>
  <si>
    <t>まで</t>
    <phoneticPr fontId="6"/>
  </si>
  <si>
    <t>宅地</t>
    <rPh sb="0" eb="2">
      <t>タクチ</t>
    </rPh>
    <phoneticPr fontId="6"/>
  </si>
  <si>
    <t>から</t>
    <phoneticPr fontId="6"/>
  </si>
  <si>
    <t>期　　間</t>
    <rPh sb="0" eb="1">
      <t>キ</t>
    </rPh>
    <rPh sb="3" eb="4">
      <t>アイダ</t>
    </rPh>
    <phoneticPr fontId="6"/>
  </si>
  <si>
    <t>事業の実績についての注意事項</t>
    <rPh sb="0" eb="2">
      <t>ジギョウ</t>
    </rPh>
    <rPh sb="3" eb="5">
      <t>ジッセキ</t>
    </rPh>
    <rPh sb="10" eb="12">
      <t>チュウイ</t>
    </rPh>
    <rPh sb="12" eb="14">
      <t>ジコウ</t>
    </rPh>
    <phoneticPr fontId="6"/>
  </si>
  <si>
    <t>宅地建物取引業経歴書</t>
    <rPh sb="0" eb="2">
      <t>タクチ</t>
    </rPh>
    <rPh sb="2" eb="4">
      <t>タテモノ</t>
    </rPh>
    <rPh sb="4" eb="7">
      <t>トリヒキギョウ</t>
    </rPh>
    <rPh sb="7" eb="10">
      <t>ケイレキショ</t>
    </rPh>
    <phoneticPr fontId="6"/>
  </si>
  <si>
    <t>（Ａ４）</t>
  </si>
  <si>
    <t>様式第二号（第１条の二関係）</t>
    <rPh sb="0" eb="2">
      <t>ヨウシキ</t>
    </rPh>
    <rPh sb="2" eb="3">
      <t>ダイ</t>
    </rPh>
    <rPh sb="3" eb="4">
      <t>ニ</t>
    </rPh>
    <rPh sb="4" eb="5">
      <t>ゴウ</t>
    </rPh>
    <rPh sb="6" eb="7">
      <t>ダイ</t>
    </rPh>
    <rPh sb="8" eb="9">
      <t>ジョウ</t>
    </rPh>
    <rPh sb="10" eb="11">
      <t>ニ</t>
    </rPh>
    <rPh sb="11" eb="13">
      <t>カンケイ</t>
    </rPh>
    <phoneticPr fontId="6"/>
  </si>
  <si>
    <t>備考</t>
    <rPh sb="0" eb="2">
      <t>ビコウ</t>
    </rPh>
    <phoneticPr fontId="6"/>
  </si>
  <si>
    <t>合計</t>
    <rPh sb="0" eb="2">
      <t>ゴウケイ</t>
    </rPh>
    <phoneticPr fontId="6"/>
  </si>
  <si>
    <t>宅地</t>
    <rPh sb="0" eb="1">
      <t>タク</t>
    </rPh>
    <rPh sb="1" eb="2">
      <t>チ</t>
    </rPh>
    <phoneticPr fontId="6"/>
  </si>
  <si>
    <t>交　　　換</t>
    <rPh sb="0" eb="1">
      <t>コウ</t>
    </rPh>
    <rPh sb="4" eb="5">
      <t>カン</t>
    </rPh>
    <phoneticPr fontId="6"/>
  </si>
  <si>
    <t>購　　　入</t>
    <rPh sb="0" eb="1">
      <t>コウ</t>
    </rPh>
    <rPh sb="4" eb="5">
      <t>イリ</t>
    </rPh>
    <phoneticPr fontId="6"/>
  </si>
  <si>
    <t>売　　　却</t>
    <rPh sb="0" eb="1">
      <t>バイ</t>
    </rPh>
    <rPh sb="4" eb="5">
      <t>キャク</t>
    </rPh>
    <phoneticPr fontId="6"/>
  </si>
  <si>
    <t>の１年間</t>
    <phoneticPr fontId="6"/>
  </si>
  <si>
    <t>　種 類</t>
    <rPh sb="1" eb="2">
      <t>シュ</t>
    </rPh>
    <rPh sb="3" eb="4">
      <t>タグイ</t>
    </rPh>
    <phoneticPr fontId="6"/>
  </si>
  <si>
    <t>期 間　</t>
    <rPh sb="0" eb="1">
      <t>キ</t>
    </rPh>
    <rPh sb="2" eb="3">
      <t>アイダ</t>
    </rPh>
    <phoneticPr fontId="6"/>
  </si>
  <si>
    <t>相談役・顧問</t>
    <rPh sb="0" eb="3">
      <t>ソウダンヤク</t>
    </rPh>
    <rPh sb="4" eb="6">
      <t>コモン</t>
    </rPh>
    <phoneticPr fontId="6"/>
  </si>
  <si>
    <t>該当者あり</t>
    <rPh sb="0" eb="3">
      <t>ガイトウシャ</t>
    </rPh>
    <phoneticPr fontId="6"/>
  </si>
  <si>
    <t>専任の宅地建物取引士の宅地建物取引士証写し貼付欄（両面）</t>
    <rPh sb="0" eb="2">
      <t>センニン</t>
    </rPh>
    <rPh sb="3" eb="5">
      <t>タクチ</t>
    </rPh>
    <rPh sb="5" eb="7">
      <t>タテモノ</t>
    </rPh>
    <rPh sb="7" eb="9">
      <t>トリヒキ</t>
    </rPh>
    <rPh sb="9" eb="10">
      <t>シ</t>
    </rPh>
    <rPh sb="11" eb="13">
      <t>タクチ</t>
    </rPh>
    <rPh sb="13" eb="15">
      <t>タテモノ</t>
    </rPh>
    <rPh sb="15" eb="17">
      <t>トリヒキ</t>
    </rPh>
    <rPh sb="17" eb="18">
      <t>シ</t>
    </rPh>
    <rPh sb="18" eb="19">
      <t>ショウ</t>
    </rPh>
    <rPh sb="19" eb="20">
      <t>ウツ</t>
    </rPh>
    <rPh sb="21" eb="23">
      <t>ハリツケ</t>
    </rPh>
    <rPh sb="23" eb="24">
      <t>ラン</t>
    </rPh>
    <rPh sb="25" eb="27">
      <t>リョウメン</t>
    </rPh>
    <phoneticPr fontId="6"/>
  </si>
  <si>
    <t xml:space="preserve">3
</t>
    <phoneticPr fontId="6"/>
  </si>
  <si>
    <t>単位：円</t>
    <rPh sb="0" eb="2">
      <t>タンイ</t>
    </rPh>
    <rPh sb="3" eb="4">
      <t>エン</t>
    </rPh>
    <phoneticPr fontId="6"/>
  </si>
  <si>
    <t>住民票の提出に代えて「住民基本台帳ネットワークシステム」を使用することを希望します。</t>
    <rPh sb="0" eb="3">
      <t>ジュウミンヒョウ</t>
    </rPh>
    <rPh sb="4" eb="6">
      <t>テイシュツ</t>
    </rPh>
    <rPh sb="7" eb="8">
      <t>カ</t>
    </rPh>
    <rPh sb="11" eb="17">
      <t>ジュウミンキホンダイチョウ</t>
    </rPh>
    <rPh sb="29" eb="31">
      <t>シヨウ</t>
    </rPh>
    <rPh sb="36" eb="38">
      <t>キボウ</t>
    </rPh>
    <phoneticPr fontId="6"/>
  </si>
  <si>
    <t>　　　　申　立　書</t>
    <rPh sb="4" eb="5">
      <t>サル</t>
    </rPh>
    <rPh sb="6" eb="7">
      <t>タテ</t>
    </rPh>
    <rPh sb="8" eb="9">
      <t>ショ</t>
    </rPh>
    <phoneticPr fontId="6"/>
  </si>
  <si>
    <t>なお、「同居」とは、原則として同一建物であることとし、その他、たとえば、兼務先が道路を隔てて存在する場合は「別居」として扱います。</t>
    <rPh sb="4" eb="6">
      <t>ドウキョ</t>
    </rPh>
    <rPh sb="10" eb="12">
      <t>ゲンソク</t>
    </rPh>
    <rPh sb="15" eb="17">
      <t>ドウイツ</t>
    </rPh>
    <rPh sb="17" eb="19">
      <t>タテモノ</t>
    </rPh>
    <rPh sb="29" eb="30">
      <t>タ</t>
    </rPh>
    <rPh sb="36" eb="38">
      <t>ケンム</t>
    </rPh>
    <rPh sb="38" eb="39">
      <t>サキ</t>
    </rPh>
    <rPh sb="40" eb="42">
      <t>ドウロ</t>
    </rPh>
    <rPh sb="43" eb="44">
      <t>ヘダ</t>
    </rPh>
    <rPh sb="46" eb="48">
      <t>ソンザイ</t>
    </rPh>
    <rPh sb="50" eb="52">
      <t>バアイ</t>
    </rPh>
    <rPh sb="54" eb="56">
      <t>ベッキョ</t>
    </rPh>
    <rPh sb="60" eb="61">
      <t>アツカ</t>
    </rPh>
    <phoneticPr fontId="6"/>
  </si>
  <si>
    <t>勤務状況、従業員数等を調査の上判断することとなる。</t>
    <rPh sb="0" eb="2">
      <t>キンム</t>
    </rPh>
    <rPh sb="2" eb="4">
      <t>ジョウキョウ</t>
    </rPh>
    <rPh sb="5" eb="8">
      <t>ジュウギョウイン</t>
    </rPh>
    <rPh sb="8" eb="9">
      <t>スウ</t>
    </rPh>
    <rPh sb="9" eb="10">
      <t>トウ</t>
    </rPh>
    <rPh sb="11" eb="13">
      <t>チョウサ</t>
    </rPh>
    <rPh sb="14" eb="15">
      <t>ウエ</t>
    </rPh>
    <rPh sb="15" eb="17">
      <t>ハンダン</t>
    </rPh>
    <phoneticPr fontId="6"/>
  </si>
  <si>
    <t>▲：</t>
    <phoneticPr fontId="6"/>
  </si>
  <si>
    <t>兼務する職業の勤務形態にかかわらず専任性は認めません。</t>
    <rPh sb="0" eb="2">
      <t>ケンム</t>
    </rPh>
    <rPh sb="4" eb="6">
      <t>ショクギョウ</t>
    </rPh>
    <rPh sb="7" eb="9">
      <t>キンム</t>
    </rPh>
    <rPh sb="9" eb="11">
      <t>ケイタイ</t>
    </rPh>
    <rPh sb="17" eb="19">
      <t>センニン</t>
    </rPh>
    <rPh sb="19" eb="20">
      <t>セイ</t>
    </rPh>
    <rPh sb="21" eb="22">
      <t>ミト</t>
    </rPh>
    <phoneticPr fontId="6"/>
  </si>
  <si>
    <r>
      <rPr>
        <sz val="14"/>
        <color theme="1"/>
        <rFont val="ＭＳ 明朝"/>
        <family val="1"/>
        <charset val="128"/>
      </rPr>
      <t>×</t>
    </r>
    <r>
      <rPr>
        <sz val="12"/>
        <color theme="1"/>
        <rFont val="ＭＳ 明朝"/>
        <family val="1"/>
        <charset val="128"/>
      </rPr>
      <t>：</t>
    </r>
    <phoneticPr fontId="6"/>
  </si>
  <si>
    <t>免許業者内で兼務する場合、兼務する場所が宅建業と同一である場合にのみ専任性を認めます。ほかの法人に勤務する場合は、勤務先が非常勤であることが明らかである場合にのみ専任性を認めます。</t>
    <rPh sb="0" eb="2">
      <t>メンキョ</t>
    </rPh>
    <rPh sb="2" eb="4">
      <t>ギョウシャ</t>
    </rPh>
    <rPh sb="4" eb="5">
      <t>ナイ</t>
    </rPh>
    <rPh sb="6" eb="8">
      <t>ケンム</t>
    </rPh>
    <rPh sb="10" eb="12">
      <t>バアイ</t>
    </rPh>
    <rPh sb="13" eb="15">
      <t>ケンム</t>
    </rPh>
    <rPh sb="17" eb="19">
      <t>バショ</t>
    </rPh>
    <rPh sb="20" eb="22">
      <t>タッケン</t>
    </rPh>
    <rPh sb="22" eb="23">
      <t>ギョウ</t>
    </rPh>
    <rPh sb="24" eb="26">
      <t>ドウイツ</t>
    </rPh>
    <rPh sb="29" eb="31">
      <t>バアイ</t>
    </rPh>
    <rPh sb="34" eb="36">
      <t>センニン</t>
    </rPh>
    <rPh sb="36" eb="37">
      <t>セイ</t>
    </rPh>
    <rPh sb="38" eb="39">
      <t>ミト</t>
    </rPh>
    <rPh sb="46" eb="48">
      <t>ホウジン</t>
    </rPh>
    <rPh sb="49" eb="51">
      <t>キンム</t>
    </rPh>
    <rPh sb="53" eb="55">
      <t>バアイ</t>
    </rPh>
    <rPh sb="57" eb="60">
      <t>キンムサキ</t>
    </rPh>
    <rPh sb="61" eb="64">
      <t>ヒジョウキン</t>
    </rPh>
    <rPh sb="70" eb="71">
      <t>アキ</t>
    </rPh>
    <rPh sb="76" eb="78">
      <t>バアイ</t>
    </rPh>
    <rPh sb="81" eb="83">
      <t>センニン</t>
    </rPh>
    <rPh sb="83" eb="84">
      <t>セイ</t>
    </rPh>
    <rPh sb="85" eb="86">
      <t>ミト</t>
    </rPh>
    <phoneticPr fontId="6"/>
  </si>
  <si>
    <t>△：</t>
    <phoneticPr fontId="6"/>
  </si>
  <si>
    <t>免許業者と同居する場合にのみ、専任性を認めます。免許後に同居できなくなった場合は、専任の取引主任士を交代する必要があります。</t>
    <rPh sb="0" eb="2">
      <t>メンキョ</t>
    </rPh>
    <rPh sb="2" eb="4">
      <t>ギョウシャ</t>
    </rPh>
    <rPh sb="5" eb="7">
      <t>ドウキョ</t>
    </rPh>
    <rPh sb="9" eb="11">
      <t>バアイ</t>
    </rPh>
    <rPh sb="15" eb="17">
      <t>センニン</t>
    </rPh>
    <rPh sb="17" eb="18">
      <t>セイ</t>
    </rPh>
    <rPh sb="19" eb="20">
      <t>ミト</t>
    </rPh>
    <rPh sb="24" eb="26">
      <t>メンキョ</t>
    </rPh>
    <rPh sb="26" eb="27">
      <t>ゴ</t>
    </rPh>
    <rPh sb="28" eb="30">
      <t>ドウキョ</t>
    </rPh>
    <rPh sb="37" eb="39">
      <t>バアイ</t>
    </rPh>
    <rPh sb="41" eb="43">
      <t>センニン</t>
    </rPh>
    <rPh sb="44" eb="46">
      <t>トリヒキ</t>
    </rPh>
    <rPh sb="46" eb="48">
      <t>シュニン</t>
    </rPh>
    <rPh sb="48" eb="49">
      <t>シ</t>
    </rPh>
    <rPh sb="50" eb="52">
      <t>コウタイ</t>
    </rPh>
    <rPh sb="54" eb="56">
      <t>ヒツヨウ</t>
    </rPh>
    <phoneticPr fontId="6"/>
  </si>
  <si>
    <t>（注）〇：</t>
    <rPh sb="1" eb="2">
      <t>チュウ</t>
    </rPh>
    <phoneticPr fontId="6"/>
  </si>
  <si>
    <t>※この基準表は絶対的なものではないので、個々具体的に検討、判断する必要があり、最終決定は県の見解によります。</t>
    <rPh sb="39" eb="41">
      <t>サイシュウ</t>
    </rPh>
    <rPh sb="41" eb="43">
      <t>ケッテイ</t>
    </rPh>
    <rPh sb="44" eb="45">
      <t>ケン</t>
    </rPh>
    <rPh sb="46" eb="48">
      <t>ケンカイ</t>
    </rPh>
    <phoneticPr fontId="6"/>
  </si>
  <si>
    <t>×</t>
    <phoneticPr fontId="6"/>
  </si>
  <si>
    <t>使用人</t>
    <rPh sb="0" eb="2">
      <t>シヨウ</t>
    </rPh>
    <rPh sb="2" eb="3">
      <t>ニン</t>
    </rPh>
    <phoneticPr fontId="6"/>
  </si>
  <si>
    <t>常勤役員は×</t>
    <rPh sb="0" eb="2">
      <t>ジョウキン</t>
    </rPh>
    <rPh sb="2" eb="4">
      <t>ヤクイン</t>
    </rPh>
    <phoneticPr fontId="6"/>
  </si>
  <si>
    <t>△</t>
    <phoneticPr fontId="6"/>
  </si>
  <si>
    <t>役員</t>
    <rPh sb="0" eb="2">
      <t>ヤクイン</t>
    </rPh>
    <phoneticPr fontId="6"/>
  </si>
  <si>
    <t>代表者</t>
    <rPh sb="0" eb="3">
      <t>ダイヒョウシャ</t>
    </rPh>
    <phoneticPr fontId="6"/>
  </si>
  <si>
    <t>他法人</t>
    <rPh sb="0" eb="1">
      <t>タ</t>
    </rPh>
    <rPh sb="1" eb="3">
      <t>ホウジン</t>
    </rPh>
    <phoneticPr fontId="6"/>
  </si>
  <si>
    <t>（注）▲参照</t>
    <rPh sb="1" eb="2">
      <t>チュウ</t>
    </rPh>
    <rPh sb="4" eb="6">
      <t>サンショウ</t>
    </rPh>
    <phoneticPr fontId="6"/>
  </si>
  <si>
    <t>国会議員</t>
    <rPh sb="0" eb="2">
      <t>コッカイ</t>
    </rPh>
    <rPh sb="2" eb="4">
      <t>ギイン</t>
    </rPh>
    <phoneticPr fontId="6"/>
  </si>
  <si>
    <t>地方公共団体の議員</t>
    <rPh sb="0" eb="2">
      <t>チホウ</t>
    </rPh>
    <rPh sb="2" eb="4">
      <t>コウキョウ</t>
    </rPh>
    <rPh sb="4" eb="6">
      <t>ダンタイ</t>
    </rPh>
    <rPh sb="7" eb="9">
      <t>ギイン</t>
    </rPh>
    <phoneticPr fontId="6"/>
  </si>
  <si>
    <t>学生</t>
    <rPh sb="0" eb="2">
      <t>ガクセイ</t>
    </rPh>
    <phoneticPr fontId="6"/>
  </si>
  <si>
    <t>他の法人に勤務等</t>
    <rPh sb="0" eb="1">
      <t>タ</t>
    </rPh>
    <rPh sb="2" eb="4">
      <t>ホウジン</t>
    </rPh>
    <rPh sb="5" eb="7">
      <t>キンム</t>
    </rPh>
    <rPh sb="7" eb="8">
      <t>トウ</t>
    </rPh>
    <phoneticPr fontId="6"/>
  </si>
  <si>
    <t>小売業・飲食業等</t>
    <rPh sb="0" eb="3">
      <t>コウリギョウ</t>
    </rPh>
    <rPh sb="4" eb="7">
      <t>インショクギョウ</t>
    </rPh>
    <rPh sb="7" eb="8">
      <t>トウ</t>
    </rPh>
    <phoneticPr fontId="6"/>
  </si>
  <si>
    <t>土地家屋調査士</t>
    <rPh sb="0" eb="2">
      <t>トチ</t>
    </rPh>
    <rPh sb="2" eb="4">
      <t>カオク</t>
    </rPh>
    <rPh sb="4" eb="7">
      <t>チョウサシ</t>
    </rPh>
    <phoneticPr fontId="6"/>
  </si>
  <si>
    <t>司法書士</t>
    <rPh sb="0" eb="2">
      <t>シホウ</t>
    </rPh>
    <rPh sb="2" eb="4">
      <t>ショシ</t>
    </rPh>
    <phoneticPr fontId="6"/>
  </si>
  <si>
    <t>行政書士</t>
    <rPh sb="0" eb="2">
      <t>ギョウセイ</t>
    </rPh>
    <rPh sb="2" eb="4">
      <t>ショシ</t>
    </rPh>
    <phoneticPr fontId="6"/>
  </si>
  <si>
    <t>自営業　　別居</t>
    <rPh sb="0" eb="3">
      <t>ジエイギョウ</t>
    </rPh>
    <rPh sb="5" eb="7">
      <t>ベッキョ</t>
    </rPh>
    <phoneticPr fontId="6"/>
  </si>
  <si>
    <t>〇</t>
    <phoneticPr fontId="6"/>
  </si>
  <si>
    <t>自営業　　同居</t>
    <rPh sb="0" eb="3">
      <t>ジエイギョウ</t>
    </rPh>
    <rPh sb="5" eb="7">
      <t>ドウキョ</t>
    </rPh>
    <phoneticPr fontId="6"/>
  </si>
  <si>
    <t>宅建業以外の業種との兼務</t>
    <rPh sb="0" eb="2">
      <t>タッケン</t>
    </rPh>
    <rPh sb="2" eb="3">
      <t>ギョウ</t>
    </rPh>
    <rPh sb="3" eb="5">
      <t>イガイ</t>
    </rPh>
    <rPh sb="6" eb="8">
      <t>ギョウシュ</t>
    </rPh>
    <rPh sb="10" eb="12">
      <t>ケンム</t>
    </rPh>
    <phoneticPr fontId="6"/>
  </si>
  <si>
    <t>建設業法上の専任の技術者</t>
    <rPh sb="0" eb="3">
      <t>ケンセツギョウ</t>
    </rPh>
    <rPh sb="3" eb="4">
      <t>ホウ</t>
    </rPh>
    <rPh sb="4" eb="5">
      <t>ジョウ</t>
    </rPh>
    <rPh sb="6" eb="8">
      <t>センニン</t>
    </rPh>
    <rPh sb="9" eb="12">
      <t>ギジュツシャ</t>
    </rPh>
    <phoneticPr fontId="6"/>
  </si>
  <si>
    <t>建築士事務所の管理建築士</t>
    <rPh sb="0" eb="3">
      <t>ケンチクシ</t>
    </rPh>
    <rPh sb="3" eb="5">
      <t>ジム</t>
    </rPh>
    <rPh sb="5" eb="6">
      <t>ショ</t>
    </rPh>
    <rPh sb="7" eb="9">
      <t>カンリ</t>
    </rPh>
    <rPh sb="9" eb="12">
      <t>ケンチクシ</t>
    </rPh>
    <phoneticPr fontId="6"/>
  </si>
  <si>
    <t>同一法人</t>
    <rPh sb="0" eb="2">
      <t>ドウイツ</t>
    </rPh>
    <rPh sb="2" eb="4">
      <t>ホウジン</t>
    </rPh>
    <phoneticPr fontId="6"/>
  </si>
  <si>
    <t>備　考</t>
    <rPh sb="0" eb="1">
      <t>ビ</t>
    </rPh>
    <rPh sb="2" eb="3">
      <t>コウ</t>
    </rPh>
    <phoneticPr fontId="6"/>
  </si>
  <si>
    <t>専任性の認否</t>
    <rPh sb="0" eb="2">
      <t>センニン</t>
    </rPh>
    <rPh sb="2" eb="3">
      <t>セイ</t>
    </rPh>
    <rPh sb="4" eb="6">
      <t>ニンピ</t>
    </rPh>
    <phoneticPr fontId="6"/>
  </si>
  <si>
    <t>兼 務 す る 職 業 等</t>
    <rPh sb="0" eb="1">
      <t>ケン</t>
    </rPh>
    <rPh sb="2" eb="3">
      <t>ツトム</t>
    </rPh>
    <rPh sb="8" eb="9">
      <t>ショク</t>
    </rPh>
    <rPh sb="10" eb="11">
      <t>ギョウ</t>
    </rPh>
    <rPh sb="12" eb="13">
      <t>トウ</t>
    </rPh>
    <phoneticPr fontId="6"/>
  </si>
  <si>
    <t>職　　歴</t>
    <rPh sb="0" eb="1">
      <t>ショク</t>
    </rPh>
    <rPh sb="3" eb="4">
      <t>レキ</t>
    </rPh>
    <phoneticPr fontId="6"/>
  </si>
  <si>
    <t>職　　名</t>
    <rPh sb="0" eb="1">
      <t>ショク</t>
    </rPh>
    <rPh sb="3" eb="4">
      <t>メイ</t>
    </rPh>
    <phoneticPr fontId="6"/>
  </si>
  <si>
    <t>　　年　　月　　日</t>
    <rPh sb="2" eb="3">
      <t>ネン</t>
    </rPh>
    <rPh sb="5" eb="6">
      <t>ツキ</t>
    </rPh>
    <rPh sb="8" eb="9">
      <t>ニチ</t>
    </rPh>
    <phoneticPr fontId="6"/>
  </si>
  <si>
    <t>(ﾌﾘｶﾞﾅ)
氏　　名</t>
    <rPh sb="8" eb="9">
      <t>　</t>
    </rPh>
    <phoneticPr fontId="6"/>
  </si>
  <si>
    <t>　　　代表者の常勤性、専任性に問題がない旨の内容</t>
    <rPh sb="3" eb="6">
      <t>ダイヒョウシャ</t>
    </rPh>
    <rPh sb="7" eb="9">
      <t>ジョウキン</t>
    </rPh>
    <rPh sb="9" eb="10">
      <t>セイ</t>
    </rPh>
    <rPh sb="11" eb="13">
      <t>センニン</t>
    </rPh>
    <rPh sb="13" eb="14">
      <t>セイ</t>
    </rPh>
    <rPh sb="15" eb="17">
      <t>モンダイ</t>
    </rPh>
    <rPh sb="20" eb="21">
      <t>ムネ</t>
    </rPh>
    <rPh sb="22" eb="24">
      <t>ナイヨウ</t>
    </rPh>
    <phoneticPr fontId="6"/>
  </si>
  <si>
    <t>住　　所</t>
    <phoneticPr fontId="6"/>
  </si>
  <si>
    <t>兵庫県知事　殿</t>
    <rPh sb="0" eb="3">
      <t>ヒョウゴケン</t>
    </rPh>
    <rPh sb="6" eb="7">
      <t>ドノ</t>
    </rPh>
    <phoneticPr fontId="6"/>
  </si>
  <si>
    <t>理　由　書</t>
    <rPh sb="0" eb="1">
      <t>リ</t>
    </rPh>
    <rPh sb="2" eb="3">
      <t>ヨシ</t>
    </rPh>
    <rPh sb="4" eb="5">
      <t>ショ</t>
    </rPh>
    <phoneticPr fontId="6"/>
  </si>
  <si>
    <t>　　　現在に至る</t>
    <rPh sb="3" eb="5">
      <t>ゲンザイ</t>
    </rPh>
    <rPh sb="6" eb="7">
      <t>イタ</t>
    </rPh>
    <phoneticPr fontId="6"/>
  </si>
  <si>
    <t>　同社　　専任の宅地建物取引士　就任</t>
    <rPh sb="1" eb="3">
      <t>ドウシャ</t>
    </rPh>
    <rPh sb="5" eb="7">
      <t>センニン</t>
    </rPh>
    <rPh sb="8" eb="10">
      <t>タクチ</t>
    </rPh>
    <rPh sb="10" eb="12">
      <t>タテモノ</t>
    </rPh>
    <rPh sb="12" eb="14">
      <t>トリヒキ</t>
    </rPh>
    <rPh sb="14" eb="15">
      <t>シ</t>
    </rPh>
    <rPh sb="16" eb="18">
      <t>シュウニン</t>
    </rPh>
    <phoneticPr fontId="6"/>
  </si>
  <si>
    <t>無職</t>
    <rPh sb="0" eb="2">
      <t>ムショク</t>
    </rPh>
    <phoneticPr fontId="6"/>
  </si>
  <si>
    <t>〇〇商会(株)　営業</t>
    <rPh sb="2" eb="4">
      <t>ショウカイ</t>
    </rPh>
    <rPh sb="4" eb="7">
      <t>カブ</t>
    </rPh>
    <rPh sb="8" eb="10">
      <t>エイギョウ</t>
    </rPh>
    <phoneticPr fontId="6"/>
  </si>
  <si>
    <t>兵庫〇〇〇〇〇</t>
    <rPh sb="0" eb="2">
      <t>ヒョウゴ</t>
    </rPh>
    <phoneticPr fontId="6"/>
  </si>
  <si>
    <t>宅建　一郎</t>
    <rPh sb="0" eb="2">
      <t>タッケン</t>
    </rPh>
    <rPh sb="3" eb="5">
      <t>イチロウ</t>
    </rPh>
    <phoneticPr fontId="6"/>
  </si>
  <si>
    <t>昭和〇〇年〇月〇日</t>
    <rPh sb="0" eb="1">
      <t>ショウワ</t>
    </rPh>
    <rPh sb="3" eb="4">
      <t>ネン</t>
    </rPh>
    <rPh sb="5" eb="6">
      <t>ツキ</t>
    </rPh>
    <rPh sb="7" eb="8">
      <t>ニチ</t>
    </rPh>
    <phoneticPr fontId="6"/>
  </si>
  <si>
    <t>タッケン　イチロウ</t>
    <phoneticPr fontId="6"/>
  </si>
  <si>
    <t>（〇〇〇）〇〇〇-〇〇〇〇</t>
    <phoneticPr fontId="6"/>
  </si>
  <si>
    <t>神戸市須磨区〇〇町〇丁目〇-〇-〇〇〇</t>
    <rPh sb="0" eb="3">
      <t>コウベシ</t>
    </rPh>
    <rPh sb="3" eb="6">
      <t>スマク</t>
    </rPh>
    <rPh sb="8" eb="9">
      <t>チョウ</t>
    </rPh>
    <rPh sb="10" eb="12">
      <t>チョウメ</t>
    </rPh>
    <phoneticPr fontId="6"/>
  </si>
  <si>
    <t>　　　　　してください。</t>
    <phoneticPr fontId="6"/>
  </si>
  <si>
    <t>　　　　●新規申請の場合には、上の写真と写す角度を違えたものをもう１枚貼付</t>
    <rPh sb="5" eb="7">
      <t>シンキ</t>
    </rPh>
    <rPh sb="7" eb="9">
      <t>シンセイ</t>
    </rPh>
    <rPh sb="10" eb="12">
      <t>バアイ</t>
    </rPh>
    <rPh sb="15" eb="16">
      <t>ウエ</t>
    </rPh>
    <rPh sb="17" eb="19">
      <t>シャシン</t>
    </rPh>
    <rPh sb="20" eb="21">
      <t>ウツ</t>
    </rPh>
    <rPh sb="22" eb="24">
      <t>カクド</t>
    </rPh>
    <rPh sb="25" eb="26">
      <t>チガ</t>
    </rPh>
    <rPh sb="33" eb="35">
      <t>イチマイ</t>
    </rPh>
    <rPh sb="35" eb="36">
      <t>ハ</t>
    </rPh>
    <rPh sb="36" eb="37">
      <t>フ</t>
    </rPh>
    <phoneticPr fontId="6"/>
  </si>
  <si>
    <t>　　　　　ことが識別でき、報酬額表の内容が読み取れるものにしてください。</t>
    <rPh sb="8" eb="10">
      <t>シキベツ</t>
    </rPh>
    <rPh sb="13" eb="15">
      <t>ホウシュウ</t>
    </rPh>
    <rPh sb="15" eb="16">
      <t>ガク</t>
    </rPh>
    <rPh sb="16" eb="17">
      <t>ヒョウ</t>
    </rPh>
    <rPh sb="18" eb="20">
      <t>ナイヨウ</t>
    </rPh>
    <rPh sb="21" eb="22">
      <t>ヨ</t>
    </rPh>
    <rPh sb="23" eb="24">
      <t>ト</t>
    </rPh>
    <phoneticPr fontId="6"/>
  </si>
  <si>
    <t>　　　　●更新申請の場合、事務所内部の見易い場所に報酬額表の掲示されている</t>
    <rPh sb="5" eb="7">
      <t>コウシン</t>
    </rPh>
    <rPh sb="7" eb="9">
      <t>シンセイ</t>
    </rPh>
    <rPh sb="10" eb="12">
      <t>バアイ</t>
    </rPh>
    <rPh sb="13" eb="15">
      <t>ジム</t>
    </rPh>
    <rPh sb="15" eb="16">
      <t>ショ</t>
    </rPh>
    <rPh sb="16" eb="18">
      <t>ナイブ</t>
    </rPh>
    <rPh sb="19" eb="21">
      <t>ミヤス</t>
    </rPh>
    <rPh sb="22" eb="24">
      <t>バショ</t>
    </rPh>
    <rPh sb="25" eb="27">
      <t>ホウシュウ</t>
    </rPh>
    <rPh sb="27" eb="28">
      <t>ガク</t>
    </rPh>
    <rPh sb="28" eb="29">
      <t>ヒョウ</t>
    </rPh>
    <rPh sb="30" eb="32">
      <t>ケイジ</t>
    </rPh>
    <phoneticPr fontId="6"/>
  </si>
  <si>
    <t>事　　務　　所　　内　　部</t>
    <rPh sb="0" eb="1">
      <t>コト</t>
    </rPh>
    <rPh sb="3" eb="4">
      <t>ツトム</t>
    </rPh>
    <rPh sb="6" eb="7">
      <t>ショ</t>
    </rPh>
    <rPh sb="9" eb="10">
      <t>ナイ</t>
    </rPh>
    <rPh sb="12" eb="13">
      <t>ブ</t>
    </rPh>
    <phoneticPr fontId="6"/>
  </si>
  <si>
    <t>（内　部）</t>
    <rPh sb="1" eb="2">
      <t>ナイ</t>
    </rPh>
    <rPh sb="3" eb="4">
      <t>ブ</t>
    </rPh>
    <phoneticPr fontId="6"/>
  </si>
  <si>
    <t>　　　　を別紙に貼付して、平面図と共にこの頁の次に添付してください。</t>
    <rPh sb="5" eb="7">
      <t>ベッシ</t>
    </rPh>
    <rPh sb="8" eb="9">
      <t>ハ</t>
    </rPh>
    <rPh sb="9" eb="10">
      <t>フ</t>
    </rPh>
    <rPh sb="13" eb="16">
      <t>ヘイメンズ</t>
    </rPh>
    <rPh sb="17" eb="18">
      <t>トモ</t>
    </rPh>
    <rPh sb="21" eb="22">
      <t>ページ</t>
    </rPh>
    <rPh sb="23" eb="24">
      <t>ツギ</t>
    </rPh>
    <rPh sb="25" eb="27">
      <t>テンプ</t>
    </rPh>
    <phoneticPr fontId="6"/>
  </si>
  <si>
    <t>　　　　ることができ、その部屋は居住の用には一切使用してないことがわかるもの</t>
    <rPh sb="13" eb="15">
      <t>ヘヤ</t>
    </rPh>
    <rPh sb="16" eb="18">
      <t>キョジュウ</t>
    </rPh>
    <rPh sb="19" eb="20">
      <t>ヨウ</t>
    </rPh>
    <rPh sb="22" eb="24">
      <t>イッサイ</t>
    </rPh>
    <rPh sb="24" eb="26">
      <t>シヨウ</t>
    </rPh>
    <phoneticPr fontId="6"/>
  </si>
  <si>
    <t>　　　●住居の一室を事務所として使用する場合は、居室部分を通らずに事務所に入</t>
    <rPh sb="4" eb="6">
      <t>ジュウキョ</t>
    </rPh>
    <rPh sb="7" eb="9">
      <t>イッシツ</t>
    </rPh>
    <rPh sb="10" eb="12">
      <t>ジム</t>
    </rPh>
    <rPh sb="12" eb="13">
      <t>ショ</t>
    </rPh>
    <rPh sb="16" eb="18">
      <t>シヨウ</t>
    </rPh>
    <rPh sb="20" eb="22">
      <t>バアイ</t>
    </rPh>
    <rPh sb="24" eb="26">
      <t>キョシツ</t>
    </rPh>
    <rPh sb="26" eb="28">
      <t>ブブン</t>
    </rPh>
    <rPh sb="29" eb="30">
      <t>トオ</t>
    </rPh>
    <rPh sb="33" eb="35">
      <t>ジム</t>
    </rPh>
    <rPh sb="35" eb="36">
      <t>ショ</t>
    </rPh>
    <rPh sb="37" eb="38">
      <t>ハイ</t>
    </rPh>
    <phoneticPr fontId="6"/>
  </si>
  <si>
    <t>　　　　て平面図と共にこの頁の次に添付してください。</t>
    <rPh sb="5" eb="8">
      <t>ヘイメンズ</t>
    </rPh>
    <rPh sb="9" eb="10">
      <t>トモ</t>
    </rPh>
    <rPh sb="13" eb="14">
      <t>ページ</t>
    </rPh>
    <rPh sb="15" eb="16">
      <t>ツギ</t>
    </rPh>
    <rPh sb="17" eb="19">
      <t>テンプ</t>
    </rPh>
    <phoneticPr fontId="6"/>
  </si>
  <si>
    <t>　　　　の事務所を通らずに事務所に直接入れることがわかる写真を、別紙に貼付し</t>
    <rPh sb="5" eb="7">
      <t>ジム</t>
    </rPh>
    <rPh sb="7" eb="8">
      <t>ショ</t>
    </rPh>
    <rPh sb="9" eb="10">
      <t>トオ</t>
    </rPh>
    <rPh sb="13" eb="15">
      <t>ジム</t>
    </rPh>
    <rPh sb="15" eb="16">
      <t>ショ</t>
    </rPh>
    <rPh sb="17" eb="19">
      <t>チョクセツ</t>
    </rPh>
    <rPh sb="19" eb="20">
      <t>ハイ</t>
    </rPh>
    <rPh sb="28" eb="30">
      <t>シャシン</t>
    </rPh>
    <rPh sb="32" eb="34">
      <t>ベッシ</t>
    </rPh>
    <rPh sb="35" eb="36">
      <t>ハ</t>
    </rPh>
    <rPh sb="36" eb="37">
      <t>フ</t>
    </rPh>
    <phoneticPr fontId="6"/>
  </si>
  <si>
    <t>　　　●1つの部屋に他の法人等と同居している場合には間仕切等がされており、他</t>
    <rPh sb="7" eb="9">
      <t>ヘヤ</t>
    </rPh>
    <rPh sb="10" eb="11">
      <t>ホカ</t>
    </rPh>
    <rPh sb="12" eb="14">
      <t>ホウジン</t>
    </rPh>
    <rPh sb="14" eb="15">
      <t>トウ</t>
    </rPh>
    <rPh sb="16" eb="18">
      <t>ドウキョ</t>
    </rPh>
    <rPh sb="22" eb="24">
      <t>バアイ</t>
    </rPh>
    <rPh sb="26" eb="29">
      <t>マジキリ</t>
    </rPh>
    <rPh sb="29" eb="30">
      <t>トウ</t>
    </rPh>
    <rPh sb="37" eb="38">
      <t>ホカ</t>
    </rPh>
    <phoneticPr fontId="6"/>
  </si>
  <si>
    <t>　　　　全体のわかる写真としてください。</t>
    <rPh sb="4" eb="6">
      <t>ゼンタイ</t>
    </rPh>
    <rPh sb="10" eb="12">
      <t>シャシン</t>
    </rPh>
    <phoneticPr fontId="6"/>
  </si>
  <si>
    <t>　　　●応対場所、電話機、事務机、パソコン、複合機等が確認でき、事務所の内部</t>
    <rPh sb="4" eb="6">
      <t>オウタイ</t>
    </rPh>
    <rPh sb="6" eb="8">
      <t>バショ</t>
    </rPh>
    <rPh sb="9" eb="12">
      <t>デンワキ</t>
    </rPh>
    <rPh sb="13" eb="15">
      <t>ジム</t>
    </rPh>
    <rPh sb="15" eb="16">
      <t>ツクエ</t>
    </rPh>
    <rPh sb="22" eb="25">
      <t>フクゴウキ</t>
    </rPh>
    <rPh sb="25" eb="26">
      <t>トウ</t>
    </rPh>
    <rPh sb="27" eb="29">
      <t>カクニン</t>
    </rPh>
    <rPh sb="32" eb="34">
      <t>ジム</t>
    </rPh>
    <rPh sb="34" eb="35">
      <t>ショ</t>
    </rPh>
    <rPh sb="36" eb="38">
      <t>ナイブ</t>
    </rPh>
    <phoneticPr fontId="6"/>
  </si>
  <si>
    <t>事 務 所 の 写 真　(事務所内部）</t>
    <rPh sb="0" eb="1">
      <t>コト</t>
    </rPh>
    <rPh sb="2" eb="3">
      <t>ツトム</t>
    </rPh>
    <rPh sb="4" eb="5">
      <t>ショ</t>
    </rPh>
    <rPh sb="8" eb="9">
      <t>シャ</t>
    </rPh>
    <rPh sb="10" eb="11">
      <t>シン</t>
    </rPh>
    <rPh sb="13" eb="14">
      <t>コト</t>
    </rPh>
    <rPh sb="14" eb="15">
      <t>ツトム</t>
    </rPh>
    <rPh sb="15" eb="16">
      <t>ショ</t>
    </rPh>
    <rPh sb="16" eb="18">
      <t>ナイブ</t>
    </rPh>
    <phoneticPr fontId="6"/>
  </si>
  <si>
    <t>事 務 所 内 平 面 配 置 図</t>
    <rPh sb="0" eb="1">
      <t>コト</t>
    </rPh>
    <rPh sb="2" eb="3">
      <t>ツトム</t>
    </rPh>
    <rPh sb="4" eb="5">
      <t>ショ</t>
    </rPh>
    <rPh sb="6" eb="7">
      <t>ナイ</t>
    </rPh>
    <rPh sb="8" eb="9">
      <t>ヒラ</t>
    </rPh>
    <rPh sb="10" eb="11">
      <t>メン</t>
    </rPh>
    <rPh sb="12" eb="13">
      <t>ハイ</t>
    </rPh>
    <rPh sb="14" eb="15">
      <t>チ</t>
    </rPh>
    <rPh sb="16" eb="17">
      <t>ズ</t>
    </rPh>
    <phoneticPr fontId="6"/>
  </si>
  <si>
    <t>　 　なお、ポラロイド写真等変色したり、はがれやすいものは不可です。</t>
    <phoneticPr fontId="6"/>
  </si>
  <si>
    <t>（注）事務所の写真は、直前のカラー写真（４枚以上）としてください。　　　　　　　　　</t>
    <rPh sb="1" eb="2">
      <t>チュウ</t>
    </rPh>
    <rPh sb="3" eb="5">
      <t>ジム</t>
    </rPh>
    <rPh sb="5" eb="6">
      <t>ショ</t>
    </rPh>
    <rPh sb="7" eb="9">
      <t>シャシン</t>
    </rPh>
    <rPh sb="11" eb="13">
      <t>チョクゼン</t>
    </rPh>
    <rPh sb="17" eb="19">
      <t>シャシン</t>
    </rPh>
    <rPh sb="21" eb="22">
      <t>マイ</t>
    </rPh>
    <rPh sb="22" eb="24">
      <t>イジョウ</t>
    </rPh>
    <phoneticPr fontId="6"/>
  </si>
  <si>
    <t>　　ください。</t>
    <phoneticPr fontId="6"/>
  </si>
  <si>
    <t>　　されていることが識別でき、標識の内容が読み取れる物にして</t>
    <rPh sb="10" eb="12">
      <t>シキベツ</t>
    </rPh>
    <rPh sb="15" eb="17">
      <t>ヒョウシキ</t>
    </rPh>
    <rPh sb="18" eb="20">
      <t>ナイヨウ</t>
    </rPh>
    <rPh sb="21" eb="22">
      <t>ヨ</t>
    </rPh>
    <rPh sb="23" eb="24">
      <t>ト</t>
    </rPh>
    <rPh sb="26" eb="27">
      <t>モノ</t>
    </rPh>
    <phoneticPr fontId="6"/>
  </si>
  <si>
    <t>　●更新申請の場合、業者標識が事務所外部から見易い場所に掲示</t>
    <rPh sb="2" eb="4">
      <t>コウシン</t>
    </rPh>
    <rPh sb="4" eb="6">
      <t>シンセイ</t>
    </rPh>
    <rPh sb="7" eb="9">
      <t>バアイ</t>
    </rPh>
    <rPh sb="10" eb="12">
      <t>ギョウシャ</t>
    </rPh>
    <rPh sb="12" eb="14">
      <t>ヒョウシキ</t>
    </rPh>
    <rPh sb="15" eb="17">
      <t>ジム</t>
    </rPh>
    <rPh sb="17" eb="18">
      <t>ショ</t>
    </rPh>
    <rPh sb="18" eb="20">
      <t>ガイブ</t>
    </rPh>
    <rPh sb="22" eb="24">
      <t>ミヤス</t>
    </rPh>
    <rPh sb="25" eb="27">
      <t>バショ</t>
    </rPh>
    <rPh sb="28" eb="30">
      <t>ケイジ</t>
    </rPh>
    <phoneticPr fontId="6"/>
  </si>
  <si>
    <t>事　　務　　所　　出　　入　　口</t>
    <rPh sb="0" eb="1">
      <t>コト</t>
    </rPh>
    <rPh sb="3" eb="4">
      <t>ツトム</t>
    </rPh>
    <rPh sb="6" eb="7">
      <t>ショ</t>
    </rPh>
    <rPh sb="9" eb="10">
      <t>デ</t>
    </rPh>
    <rPh sb="12" eb="13">
      <t>イ</t>
    </rPh>
    <rPh sb="15" eb="16">
      <t>クチ</t>
    </rPh>
    <phoneticPr fontId="6"/>
  </si>
  <si>
    <t>（外　部）</t>
    <rPh sb="1" eb="2">
      <t>ガイ</t>
    </rPh>
    <rPh sb="3" eb="4">
      <t>ブ</t>
    </rPh>
    <phoneticPr fontId="6"/>
  </si>
  <si>
    <t>（入居ビル等の全体が把握できるものにしてください。）</t>
    <rPh sb="1" eb="3">
      <t>ニュウキョ</t>
    </rPh>
    <rPh sb="5" eb="6">
      <t>トウ</t>
    </rPh>
    <rPh sb="7" eb="9">
      <t>ゼンタイ</t>
    </rPh>
    <rPh sb="10" eb="12">
      <t>ハアク</t>
    </rPh>
    <phoneticPr fontId="6"/>
  </si>
  <si>
    <t>建　　　物　　　全　　　景</t>
    <rPh sb="0" eb="1">
      <t>ケン</t>
    </rPh>
    <rPh sb="4" eb="5">
      <t>モノ</t>
    </rPh>
    <rPh sb="8" eb="9">
      <t>ゼン</t>
    </rPh>
    <rPh sb="12" eb="13">
      <t>ケイ</t>
    </rPh>
    <phoneticPr fontId="6"/>
  </si>
  <si>
    <t>N</t>
    <phoneticPr fontId="6"/>
  </si>
  <si>
    <t>（事務所の名称）</t>
    <rPh sb="1" eb="3">
      <t>ジム</t>
    </rPh>
    <rPh sb="3" eb="4">
      <t>ショ</t>
    </rPh>
    <rPh sb="5" eb="7">
      <t>メイショウ</t>
    </rPh>
    <phoneticPr fontId="6"/>
  </si>
  <si>
    <t>事 務 所 の 写 真　(事務所外部）</t>
    <rPh sb="0" eb="1">
      <t>コト</t>
    </rPh>
    <rPh sb="2" eb="3">
      <t>ツトム</t>
    </rPh>
    <rPh sb="4" eb="5">
      <t>ショ</t>
    </rPh>
    <rPh sb="8" eb="9">
      <t>シャ</t>
    </rPh>
    <rPh sb="10" eb="11">
      <t>シン</t>
    </rPh>
    <rPh sb="13" eb="14">
      <t>コト</t>
    </rPh>
    <rPh sb="14" eb="15">
      <t>ツトム</t>
    </rPh>
    <rPh sb="15" eb="16">
      <t>ショ</t>
    </rPh>
    <rPh sb="16" eb="18">
      <t>ガイブ</t>
    </rPh>
    <phoneticPr fontId="6"/>
  </si>
  <si>
    <r>
      <t>最寄駅より事務所までの</t>
    </r>
    <r>
      <rPr>
        <sz val="14"/>
        <color theme="1"/>
        <rFont val="ＭＳ 明朝"/>
        <family val="1"/>
        <charset val="128"/>
      </rPr>
      <t xml:space="preserve"> 案 内 図</t>
    </r>
    <rPh sb="0" eb="3">
      <t>モヨリエキ</t>
    </rPh>
    <rPh sb="5" eb="7">
      <t>ジム</t>
    </rPh>
    <rPh sb="7" eb="8">
      <t>ショ</t>
    </rPh>
    <rPh sb="12" eb="13">
      <t>アン</t>
    </rPh>
    <rPh sb="14" eb="15">
      <t>ナイ</t>
    </rPh>
    <rPh sb="16" eb="17">
      <t>ズ</t>
    </rPh>
    <phoneticPr fontId="6"/>
  </si>
  <si>
    <t>01 代表取締役</t>
    <rPh sb="3" eb="5">
      <t>ダイヒョウ</t>
    </rPh>
    <rPh sb="5" eb="8">
      <t>トリシマリヤク</t>
    </rPh>
    <phoneticPr fontId="6"/>
  </si>
  <si>
    <t>02 取締役</t>
    <rPh sb="3" eb="6">
      <t>トリシマリヤク</t>
    </rPh>
    <phoneticPr fontId="6"/>
  </si>
  <si>
    <t>03 監査役</t>
    <rPh sb="3" eb="6">
      <t>カンサヤク</t>
    </rPh>
    <phoneticPr fontId="6"/>
  </si>
  <si>
    <t>H</t>
    <phoneticPr fontId="6"/>
  </si>
  <si>
    <t>R</t>
    <phoneticPr fontId="6"/>
  </si>
  <si>
    <t>S</t>
    <phoneticPr fontId="6"/>
  </si>
  <si>
    <t>50 兼業なし</t>
    <rPh sb="3" eb="5">
      <t>ケンギョウ</t>
    </rPh>
    <phoneticPr fontId="6"/>
  </si>
  <si>
    <t>宅建業に従事する者の名簿</t>
    <rPh sb="0" eb="2">
      <t>タッケン</t>
    </rPh>
    <rPh sb="2" eb="3">
      <t>ギョウ</t>
    </rPh>
    <rPh sb="4" eb="6">
      <t>ジュウジ</t>
    </rPh>
    <rPh sb="8" eb="9">
      <t>モノ</t>
    </rPh>
    <rPh sb="10" eb="12">
      <t>メイボ</t>
    </rPh>
    <phoneticPr fontId="6"/>
  </si>
  <si>
    <t>「事務所に従事する者」の範囲</t>
    <rPh sb="1" eb="3">
      <t>ジム</t>
    </rPh>
    <rPh sb="3" eb="4">
      <t>ショ</t>
    </rPh>
    <rPh sb="5" eb="7">
      <t>ジュウジ</t>
    </rPh>
    <rPh sb="9" eb="10">
      <t>モノ</t>
    </rPh>
    <rPh sb="12" eb="14">
      <t>ハンイ</t>
    </rPh>
    <phoneticPr fontId="6"/>
  </si>
  <si>
    <t>全般</t>
    <rPh sb="0" eb="2">
      <t>ゼンパン</t>
    </rPh>
    <phoneticPr fontId="6"/>
  </si>
  <si>
    <t>②</t>
    <phoneticPr fontId="6"/>
  </si>
  <si>
    <t>宅建業のみを業としている場合</t>
    <rPh sb="0" eb="2">
      <t>タッケン</t>
    </rPh>
    <rPh sb="2" eb="3">
      <t>ギョウ</t>
    </rPh>
    <rPh sb="6" eb="7">
      <t>ギョウ</t>
    </rPh>
    <rPh sb="12" eb="14">
      <t>バアイ</t>
    </rPh>
    <phoneticPr fontId="6"/>
  </si>
  <si>
    <t>・常勤の役員（監査役を除く）は、全て該当する。</t>
    <rPh sb="1" eb="3">
      <t>ジョウキン</t>
    </rPh>
    <rPh sb="4" eb="6">
      <t>ヤクイン</t>
    </rPh>
    <rPh sb="7" eb="10">
      <t>カンサヤク</t>
    </rPh>
    <rPh sb="11" eb="12">
      <t>ノゾ</t>
    </rPh>
    <rPh sb="16" eb="17">
      <t>スベ</t>
    </rPh>
    <rPh sb="18" eb="20">
      <t>ガイトウ</t>
    </rPh>
    <phoneticPr fontId="6"/>
  </si>
  <si>
    <t>・宅地建物の取引に直接的な関係の少ない業務に服する者も該当する。</t>
    <rPh sb="1" eb="3">
      <t>タクチ</t>
    </rPh>
    <rPh sb="3" eb="5">
      <t>タテモノ</t>
    </rPh>
    <rPh sb="6" eb="8">
      <t>トリヒキ</t>
    </rPh>
    <rPh sb="9" eb="12">
      <t>チョクセツテキ</t>
    </rPh>
    <rPh sb="13" eb="15">
      <t>カンケイ</t>
    </rPh>
    <rPh sb="16" eb="17">
      <t>スク</t>
    </rPh>
    <rPh sb="19" eb="21">
      <t>ギョウム</t>
    </rPh>
    <rPh sb="22" eb="23">
      <t>フク</t>
    </rPh>
    <rPh sb="25" eb="26">
      <t>モノ</t>
    </rPh>
    <rPh sb="27" eb="29">
      <t>ガイトウ</t>
    </rPh>
    <phoneticPr fontId="6"/>
  </si>
  <si>
    <t>・単に一時的に事務の補助をするものは該当しない。</t>
    <rPh sb="1" eb="2">
      <t>タン</t>
    </rPh>
    <rPh sb="3" eb="6">
      <t>イチジテキ</t>
    </rPh>
    <rPh sb="7" eb="9">
      <t>ジム</t>
    </rPh>
    <rPh sb="10" eb="12">
      <t>ホジョ</t>
    </rPh>
    <rPh sb="18" eb="20">
      <t>ガイトウ</t>
    </rPh>
    <phoneticPr fontId="6"/>
  </si>
  <si>
    <t>③</t>
    <phoneticPr fontId="6"/>
  </si>
  <si>
    <t>他の業種と兼業している場合</t>
    <rPh sb="0" eb="1">
      <t>タ</t>
    </rPh>
    <rPh sb="2" eb="4">
      <t>ギョウシュ</t>
    </rPh>
    <rPh sb="5" eb="7">
      <t>ケンギョウ</t>
    </rPh>
    <rPh sb="11" eb="13">
      <t>バアイ</t>
    </rPh>
    <phoneticPr fontId="6"/>
  </si>
  <si>
    <t>・他の業種に従事していても、主に宅建業をしている場合は該当する。</t>
    <rPh sb="1" eb="2">
      <t>タ</t>
    </rPh>
    <rPh sb="3" eb="5">
      <t>ギョウシュ</t>
    </rPh>
    <rPh sb="6" eb="8">
      <t>ジュウジ</t>
    </rPh>
    <rPh sb="14" eb="15">
      <t>シュ</t>
    </rPh>
    <rPh sb="16" eb="18">
      <t>タッケン</t>
    </rPh>
    <rPh sb="18" eb="19">
      <t>ギョウ</t>
    </rPh>
    <rPh sb="24" eb="26">
      <t>バアイ</t>
    </rPh>
    <rPh sb="27" eb="29">
      <t>ガイトウ</t>
    </rPh>
    <phoneticPr fontId="6"/>
  </si>
  <si>
    <t>・宅建業担当役員は該当する。</t>
    <rPh sb="1" eb="3">
      <t>タッケン</t>
    </rPh>
    <rPh sb="3" eb="4">
      <t>ギョウ</t>
    </rPh>
    <rPh sb="4" eb="6">
      <t>タントウ</t>
    </rPh>
    <rPh sb="6" eb="8">
      <t>ヤクイン</t>
    </rPh>
    <rPh sb="9" eb="11">
      <t>ガイトウ</t>
    </rPh>
    <phoneticPr fontId="6"/>
  </si>
  <si>
    <t>「従業者証明書番号」の付け方</t>
    <rPh sb="1" eb="4">
      <t>ジュウギョウシャ</t>
    </rPh>
    <rPh sb="4" eb="7">
      <t>ショウメイショ</t>
    </rPh>
    <rPh sb="7" eb="9">
      <t>バンゴウ</t>
    </rPh>
    <rPh sb="11" eb="12">
      <t>ツ</t>
    </rPh>
    <rPh sb="13" eb="14">
      <t>カタ</t>
    </rPh>
    <phoneticPr fontId="6"/>
  </si>
  <si>
    <t>宅建業を取った時にいた方は開業時の免許年月。途中入社の方は入社年月日を用いる。</t>
    <rPh sb="0" eb="2">
      <t>タッケン</t>
    </rPh>
    <rPh sb="2" eb="3">
      <t>ギョウ</t>
    </rPh>
    <rPh sb="4" eb="5">
      <t>ト</t>
    </rPh>
    <rPh sb="7" eb="8">
      <t>トキ</t>
    </rPh>
    <rPh sb="11" eb="12">
      <t>カタ</t>
    </rPh>
    <rPh sb="13" eb="15">
      <t>カイギョウ</t>
    </rPh>
    <rPh sb="15" eb="16">
      <t>ジ</t>
    </rPh>
    <rPh sb="17" eb="19">
      <t>メンキョ</t>
    </rPh>
    <rPh sb="19" eb="21">
      <t>ネンゲツ</t>
    </rPh>
    <rPh sb="22" eb="24">
      <t>トチュウ</t>
    </rPh>
    <rPh sb="24" eb="26">
      <t>ニュウシャ</t>
    </rPh>
    <rPh sb="27" eb="28">
      <t>カタ</t>
    </rPh>
    <rPh sb="29" eb="31">
      <t>ニュウシャ</t>
    </rPh>
    <rPh sb="31" eb="34">
      <t>ネンガッピ</t>
    </rPh>
    <rPh sb="35" eb="36">
      <t>モチ</t>
    </rPh>
    <phoneticPr fontId="6"/>
  </si>
  <si>
    <t>例</t>
    <rPh sb="0" eb="1">
      <t>レイ</t>
    </rPh>
    <phoneticPr fontId="6"/>
  </si>
  <si>
    <t>：開業（入社）年月日　２０１９年４月１日の場合</t>
    <rPh sb="1" eb="3">
      <t>カイギョウ</t>
    </rPh>
    <rPh sb="4" eb="6">
      <t>ニュウシャ</t>
    </rPh>
    <rPh sb="7" eb="10">
      <t>ネンガッピ</t>
    </rPh>
    <rPh sb="15" eb="16">
      <t>ネン</t>
    </rPh>
    <rPh sb="17" eb="18">
      <t>ガツ</t>
    </rPh>
    <rPh sb="19" eb="20">
      <t>ニチ</t>
    </rPh>
    <rPh sb="21" eb="23">
      <t>バアイ</t>
    </rPh>
    <phoneticPr fontId="6"/>
  </si>
  <si>
    <t>（西暦下２桁）</t>
    <rPh sb="1" eb="3">
      <t>セイレキ</t>
    </rPh>
    <rPh sb="3" eb="4">
      <t>シモ</t>
    </rPh>
    <rPh sb="5" eb="6">
      <t>ケタ</t>
    </rPh>
    <phoneticPr fontId="6"/>
  </si>
  <si>
    <t xml:space="preserve"> 月</t>
    <rPh sb="1" eb="2">
      <t>ツキ</t>
    </rPh>
    <phoneticPr fontId="6"/>
  </si>
  <si>
    <t>　1番目に雇用</t>
    <rPh sb="2" eb="4">
      <t>バンメ</t>
    </rPh>
    <rPh sb="5" eb="7">
      <t>コヨウ</t>
    </rPh>
    <phoneticPr fontId="6"/>
  </si>
  <si>
    <t>（入社(開業)月）</t>
    <rPh sb="1" eb="3">
      <t>ニュウシャ</t>
    </rPh>
    <rPh sb="4" eb="6">
      <t>カイギョウ</t>
    </rPh>
    <rPh sb="7" eb="8">
      <t>ツキ</t>
    </rPh>
    <phoneticPr fontId="6"/>
  </si>
  <si>
    <t>（宅建業者で連番にて取っていく</t>
    <rPh sb="1" eb="3">
      <t>タッケン</t>
    </rPh>
    <rPh sb="3" eb="5">
      <t>ギョウシャ</t>
    </rPh>
    <rPh sb="6" eb="8">
      <t>レンバン</t>
    </rPh>
    <rPh sb="10" eb="11">
      <t>ト</t>
    </rPh>
    <phoneticPr fontId="6"/>
  </si>
  <si>
    <t>「主たる職務内容」</t>
    <rPh sb="1" eb="2">
      <t>シュ</t>
    </rPh>
    <rPh sb="4" eb="6">
      <t>ショクム</t>
    </rPh>
    <rPh sb="6" eb="8">
      <t>ナイヨウ</t>
    </rPh>
    <phoneticPr fontId="6"/>
  </si>
  <si>
    <t>番号は重複しないこと）</t>
    <rPh sb="0" eb="2">
      <t>バンゴウ</t>
    </rPh>
    <rPh sb="3" eb="5">
      <t>ジュウフク</t>
    </rPh>
    <phoneticPr fontId="6"/>
  </si>
  <si>
    <t>代表者又は役員の場合には役職名、それ以外の者については、総務、人事、経理</t>
    <rPh sb="0" eb="3">
      <t>ダイヒョウシャ</t>
    </rPh>
    <rPh sb="3" eb="4">
      <t>マタ</t>
    </rPh>
    <rPh sb="5" eb="7">
      <t>ヤクイン</t>
    </rPh>
    <rPh sb="8" eb="10">
      <t>バアイ</t>
    </rPh>
    <rPh sb="12" eb="15">
      <t>ヤクショクメイ</t>
    </rPh>
    <rPh sb="18" eb="20">
      <t>イガイ</t>
    </rPh>
    <rPh sb="21" eb="22">
      <t>モノ</t>
    </rPh>
    <rPh sb="28" eb="30">
      <t>ソウム</t>
    </rPh>
    <rPh sb="31" eb="33">
      <t>ジンジ</t>
    </rPh>
    <rPh sb="34" eb="36">
      <t>ケイリ</t>
    </rPh>
    <phoneticPr fontId="6"/>
  </si>
  <si>
    <t>設計、営業などに区分して記入する。（専任の宅地建物取引士についてはその旨記載）</t>
    <rPh sb="0" eb="2">
      <t>セッケイ</t>
    </rPh>
    <rPh sb="3" eb="5">
      <t>エイギョウ</t>
    </rPh>
    <rPh sb="8" eb="10">
      <t>クブン</t>
    </rPh>
    <rPh sb="12" eb="14">
      <t>キニュウ</t>
    </rPh>
    <rPh sb="18" eb="20">
      <t>センニン</t>
    </rPh>
    <rPh sb="21" eb="23">
      <t>タクチ</t>
    </rPh>
    <rPh sb="23" eb="25">
      <t>タテモノ</t>
    </rPh>
    <rPh sb="25" eb="27">
      <t>トリヒキ</t>
    </rPh>
    <rPh sb="27" eb="28">
      <t>シ</t>
    </rPh>
    <rPh sb="35" eb="36">
      <t>ムネ</t>
    </rPh>
    <rPh sb="36" eb="38">
      <t>キサイ</t>
    </rPh>
    <phoneticPr fontId="6"/>
  </si>
  <si>
    <t>該当者なし</t>
    <rPh sb="0" eb="3">
      <t>ガイトウシャ</t>
    </rPh>
    <phoneticPr fontId="6"/>
  </si>
  <si>
    <t>事務所の広さ：</t>
    <rPh sb="0" eb="3">
      <t>ジムショ</t>
    </rPh>
    <rPh sb="4" eb="5">
      <t>ヒロ</t>
    </rPh>
    <phoneticPr fontId="6"/>
  </si>
  <si>
    <t>約（</t>
    <rPh sb="0" eb="1">
      <t>ヤク</t>
    </rPh>
    <phoneticPr fontId="6"/>
  </si>
  <si>
    <t>）㎡</t>
    <phoneticPr fontId="6"/>
  </si>
  <si>
    <t>最寄駅（</t>
    <rPh sb="0" eb="2">
      <t>モヨ</t>
    </rPh>
    <rPh sb="2" eb="3">
      <t>エキ</t>
    </rPh>
    <phoneticPr fontId="6"/>
  </si>
  <si>
    <t>線</t>
    <rPh sb="0" eb="1">
      <t>セン</t>
    </rPh>
    <phoneticPr fontId="6"/>
  </si>
  <si>
    <t>駅）から徒歩</t>
    <rPh sb="0" eb="1">
      <t>エキ</t>
    </rPh>
    <rPh sb="4" eb="6">
      <t>トホ</t>
    </rPh>
    <phoneticPr fontId="6"/>
  </si>
  <si>
    <t>分</t>
    <rPh sb="0" eb="1">
      <t>フン</t>
    </rPh>
    <phoneticPr fontId="6"/>
  </si>
  <si>
    <t xml:space="preserve">       　　 年　　月　　日</t>
    <rPh sb="10" eb="11">
      <t>ネン</t>
    </rPh>
    <rPh sb="13" eb="14">
      <t>ツキ</t>
    </rPh>
    <rPh sb="16" eb="17">
      <t>ヒ</t>
    </rPh>
    <phoneticPr fontId="6"/>
  </si>
  <si>
    <t>兵庫県知事</t>
    <rPh sb="0" eb="5">
      <t>ヒョウゴケンチジ</t>
    </rPh>
    <phoneticPr fontId="6"/>
  </si>
  <si>
    <t>氏       名</t>
    <rPh sb="0" eb="1">
      <t>シ</t>
    </rPh>
    <rPh sb="8" eb="9">
      <t>メイ</t>
    </rPh>
    <phoneticPr fontId="6"/>
  </si>
  <si>
    <r>
      <t xml:space="preserve">  従業者証明書番号「 </t>
    </r>
    <r>
      <rPr>
        <u/>
        <sz val="12"/>
        <color theme="1"/>
        <rFont val="ＭＳ Ｐゴシック"/>
        <family val="3"/>
        <charset val="128"/>
      </rPr>
      <t>１ ９</t>
    </r>
    <r>
      <rPr>
        <sz val="12"/>
        <color theme="1"/>
        <rFont val="ＭＳ Ｐゴシック"/>
        <family val="3"/>
        <charset val="128"/>
      </rPr>
      <t xml:space="preserve">  </t>
    </r>
    <r>
      <rPr>
        <u/>
        <sz val="12"/>
        <color theme="1"/>
        <rFont val="ＭＳ Ｐゴシック"/>
        <family val="3"/>
        <charset val="128"/>
      </rPr>
      <t>０ ４</t>
    </r>
    <r>
      <rPr>
        <sz val="12"/>
        <color theme="1"/>
        <rFont val="ＭＳ Ｐゴシック"/>
        <family val="3"/>
        <charset val="128"/>
      </rPr>
      <t xml:space="preserve">  </t>
    </r>
    <r>
      <rPr>
        <u/>
        <sz val="12"/>
        <color theme="1"/>
        <rFont val="ＭＳ Ｐゴシック"/>
        <family val="3"/>
        <charset val="128"/>
      </rPr>
      <t>０ １</t>
    </r>
    <r>
      <rPr>
        <sz val="12"/>
        <color theme="1"/>
        <rFont val="ＭＳ Ｐゴシック"/>
        <family val="3"/>
        <charset val="128"/>
      </rPr>
      <t xml:space="preserve"> 」 </t>
    </r>
    <rPh sb="2" eb="5">
      <t>ジュウギョウシャ</t>
    </rPh>
    <rPh sb="5" eb="8">
      <t>ショウメイショ</t>
    </rPh>
    <rPh sb="8" eb="10">
      <t>バンゴウ</t>
    </rPh>
    <phoneticPr fontId="6"/>
  </si>
  <si>
    <t>・他の業種を担当していても、宅建業に係る比重が大きい役員は該当する。</t>
    <rPh sb="1" eb="2">
      <t>タ</t>
    </rPh>
    <rPh sb="3" eb="5">
      <t>ギョウシュ</t>
    </rPh>
    <rPh sb="6" eb="8">
      <t>タントウ</t>
    </rPh>
    <rPh sb="14" eb="16">
      <t>タッケン</t>
    </rPh>
    <rPh sb="16" eb="17">
      <t>ギョウ</t>
    </rPh>
    <rPh sb="18" eb="19">
      <t>カカ</t>
    </rPh>
    <rPh sb="20" eb="22">
      <t>ヒジュウ</t>
    </rPh>
    <rPh sb="23" eb="24">
      <t>オオ</t>
    </rPh>
    <rPh sb="26" eb="28">
      <t>ヤクイン</t>
    </rPh>
    <rPh sb="29" eb="31">
      <t>ガイトウ</t>
    </rPh>
    <phoneticPr fontId="6"/>
  </si>
  <si>
    <t>氏　　　　　　　　　名</t>
    <rPh sb="0" eb="1">
      <t>シ</t>
    </rPh>
    <rPh sb="10" eb="11">
      <t>メイ</t>
    </rPh>
    <phoneticPr fontId="6"/>
  </si>
  <si>
    <t>商号又は名称　</t>
    <rPh sb="0" eb="2">
      <t>ショウゴウ</t>
    </rPh>
    <rPh sb="2" eb="3">
      <t>マタ</t>
    </rPh>
    <rPh sb="4" eb="6">
      <t>メイショウ</t>
    </rPh>
    <phoneticPr fontId="6"/>
  </si>
  <si>
    <t>氏　　　　名　</t>
    <rPh sb="0" eb="1">
      <t>シ</t>
    </rPh>
    <rPh sb="5" eb="6">
      <t>メイ</t>
    </rPh>
    <phoneticPr fontId="6"/>
  </si>
  <si>
    <t>年　月　日</t>
    <rPh sb="0" eb="1">
      <t>ネン</t>
    </rPh>
    <rPh sb="2" eb="3">
      <t>ツキ</t>
    </rPh>
    <rPh sb="4" eb="5">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</si>
  <si>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30" eb="32">
      <t>ネンカン</t>
    </rPh>
    <rPh sb="34" eb="35">
      <t>キ</t>
    </rPh>
    <rPh sb="35" eb="37">
      <t>イジョウ</t>
    </rPh>
    <rPh sb="38" eb="39">
      <t>トキ</t>
    </rPh>
    <rPh sb="41" eb="42">
      <t>オナ</t>
    </rPh>
    <rPh sb="43" eb="45">
      <t>ヨウシキ</t>
    </rPh>
    <rPh sb="48" eb="50">
      <t>ツイカ</t>
    </rPh>
    <rPh sb="50" eb="52">
      <t>キニュウ</t>
    </rPh>
    <rPh sb="53" eb="55">
      <t>ヒツヨウ</t>
    </rPh>
    <rPh sb="68" eb="70">
      <t>コジン</t>
    </rPh>
    <rPh sb="72" eb="73">
      <t>ガツ</t>
    </rPh>
    <rPh sb="74" eb="75">
      <t>ニチ</t>
    </rPh>
    <rPh sb="79" eb="80">
      <t>ガツ</t>
    </rPh>
    <rPh sb="82" eb="83">
      <t>ニチ</t>
    </rPh>
    <rPh sb="87" eb="89">
      <t>ネンカン</t>
    </rPh>
    <phoneticPr fontId="6"/>
  </si>
  <si>
    <t>手数料　(千円)</t>
    <rPh sb="0" eb="3">
      <t>テスウリョウ</t>
    </rPh>
    <phoneticPr fontId="6"/>
  </si>
  <si>
    <t>年　　月　　日</t>
    <rPh sb="0" eb="1">
      <t>ネン</t>
    </rPh>
    <rPh sb="3" eb="4">
      <t>ツキ</t>
    </rPh>
    <rPh sb="6" eb="7">
      <t>ニチ</t>
    </rPh>
    <phoneticPr fontId="6"/>
  </si>
  <si>
    <t>①法人…定款に定めている事業年度が一期（決算日変更のため5年間で5期以上の時は、同じ様式により追加記入が必要）　　　　　　　　　　　②個人…1月1日から12月31日までが1年間</t>
    <rPh sb="1" eb="3">
      <t>ホウジン</t>
    </rPh>
    <rPh sb="4" eb="6">
      <t>テイカン</t>
    </rPh>
    <rPh sb="7" eb="8">
      <t>サダ</t>
    </rPh>
    <rPh sb="12" eb="14">
      <t>ジギョウ</t>
    </rPh>
    <rPh sb="14" eb="16">
      <t>ネンド</t>
    </rPh>
    <rPh sb="17" eb="19">
      <t>イッキ</t>
    </rPh>
    <rPh sb="20" eb="22">
      <t>ケッサン</t>
    </rPh>
    <rPh sb="22" eb="23">
      <t>ビ</t>
    </rPh>
    <rPh sb="23" eb="25">
      <t>ヘンコウ</t>
    </rPh>
    <rPh sb="29" eb="31">
      <t>ネンカン</t>
    </rPh>
    <rPh sb="33" eb="34">
      <t>キ</t>
    </rPh>
    <rPh sb="34" eb="36">
      <t>イジョウ</t>
    </rPh>
    <rPh sb="37" eb="38">
      <t>トキ</t>
    </rPh>
    <rPh sb="40" eb="41">
      <t>オナ</t>
    </rPh>
    <rPh sb="42" eb="44">
      <t>ヨウシキ</t>
    </rPh>
    <rPh sb="47" eb="49">
      <t>ツイカ</t>
    </rPh>
    <rPh sb="49" eb="51">
      <t>キニュウ</t>
    </rPh>
    <rPh sb="52" eb="54">
      <t>ヒツヨウ</t>
    </rPh>
    <rPh sb="67" eb="69">
      <t>コジン</t>
    </rPh>
    <rPh sb="71" eb="72">
      <t>ガツ</t>
    </rPh>
    <rPh sb="73" eb="74">
      <t>ニチ</t>
    </rPh>
    <rPh sb="78" eb="79">
      <t>ガツ</t>
    </rPh>
    <rPh sb="81" eb="82">
      <t>ニチ</t>
    </rPh>
    <rPh sb="86" eb="88">
      <t>ネンカン</t>
    </rPh>
    <phoneticPr fontId="6"/>
  </si>
  <si>
    <t>新   規</t>
    <rPh sb="0" eb="1">
      <t>シン</t>
    </rPh>
    <rPh sb="4" eb="5">
      <t>ノリ</t>
    </rPh>
    <phoneticPr fontId="6"/>
  </si>
  <si>
    <t>※納税証明書添付年度をご入力下さい</t>
    <rPh sb="1" eb="6">
      <t>ノウゼイショウメイショ</t>
    </rPh>
    <rPh sb="6" eb="8">
      <t>テンプ</t>
    </rPh>
    <rPh sb="8" eb="10">
      <t>ネンド</t>
    </rPh>
    <rPh sb="12" eb="14">
      <t>ニュウリョク</t>
    </rPh>
    <rPh sb="14" eb="15">
      <t>クダ</t>
    </rPh>
    <phoneticPr fontId="6"/>
  </si>
  <si>
    <t>（下記注意事項２・３参照）</t>
    <rPh sb="1" eb="3">
      <t>カキ</t>
    </rPh>
    <rPh sb="3" eb="7">
      <t>チュウイジコウ</t>
    </rPh>
    <rPh sb="10" eb="12">
      <t>サンショウ</t>
    </rPh>
    <phoneticPr fontId="6"/>
  </si>
  <si>
    <t>　※免許初年度の期間、決算日変更等ある場合は左欄に直接ご入力下さい。</t>
    <rPh sb="2" eb="4">
      <t>メンキョ</t>
    </rPh>
    <rPh sb="4" eb="7">
      <t>ショネンド</t>
    </rPh>
    <rPh sb="8" eb="10">
      <t>キカン</t>
    </rPh>
    <rPh sb="11" eb="14">
      <t>ケッサンビ</t>
    </rPh>
    <rPh sb="14" eb="16">
      <t>ヘンコウ</t>
    </rPh>
    <rPh sb="16" eb="17">
      <t>トウ</t>
    </rPh>
    <rPh sb="19" eb="21">
      <t>バアイ</t>
    </rPh>
    <rPh sb="22" eb="24">
      <t>ヒダリラン</t>
    </rPh>
    <rPh sb="25" eb="27">
      <t>チョクセツ</t>
    </rPh>
    <rPh sb="28" eb="30">
      <t>ニュウリョク</t>
    </rPh>
    <rPh sb="30" eb="31">
      <t>クダ</t>
    </rPh>
    <phoneticPr fontId="6"/>
  </si>
  <si>
    <t>年　　月　　日</t>
    <rPh sb="0" eb="1">
      <t>ネン</t>
    </rPh>
    <rPh sb="3" eb="4">
      <t>ツキ</t>
    </rPh>
    <rPh sb="6" eb="7">
      <t>ニチ</t>
    </rPh>
    <phoneticPr fontId="6"/>
  </si>
  <si>
    <r>
      <rPr>
        <sz val="11"/>
        <color rgb="FFFF0000"/>
        <rFont val="ＭＳ 明朝"/>
        <family val="1"/>
        <charset val="128"/>
      </rPr>
      <t>　　</t>
    </r>
    <r>
      <rPr>
        <sz val="11"/>
        <rFont val="ＭＳ 明朝"/>
        <family val="1"/>
        <charset val="128"/>
      </rPr>
      <t>年</t>
    </r>
    <r>
      <rPr>
        <sz val="11"/>
        <color rgb="FFFF0000"/>
        <rFont val="ＭＳ 明朝"/>
        <family val="1"/>
        <charset val="128"/>
      </rPr>
      <t>　　</t>
    </r>
    <r>
      <rPr>
        <sz val="11"/>
        <rFont val="ＭＳ 明朝"/>
        <family val="1"/>
        <charset val="128"/>
      </rPr>
      <t>月</t>
    </r>
    <r>
      <rPr>
        <sz val="11"/>
        <color rgb="FFFF0000"/>
        <rFont val="ＭＳ 明朝"/>
        <family val="1"/>
        <charset val="128"/>
      </rPr>
      <t>　　</t>
    </r>
    <r>
      <rPr>
        <sz val="11"/>
        <rFont val="ＭＳ 明朝"/>
        <family val="1"/>
        <charset val="128"/>
      </rPr>
      <t>日現在</t>
    </r>
    <rPh sb="2" eb="3">
      <t>ネン</t>
    </rPh>
    <rPh sb="5" eb="6">
      <t>ツキ</t>
    </rPh>
    <rPh sb="8" eb="9">
      <t>ニチ</t>
    </rPh>
    <rPh sb="9" eb="11">
      <t>ゲンザイ</t>
    </rPh>
    <phoneticPr fontId="6"/>
  </si>
  <si>
    <t>事務所の名称（直接入力）</t>
    <rPh sb="0" eb="3">
      <t>ジムショ</t>
    </rPh>
    <rPh sb="4" eb="6">
      <t>メイショウ</t>
    </rPh>
    <rPh sb="7" eb="11">
      <t>チョクセツニュウリョク</t>
    </rPh>
    <phoneticPr fontId="6"/>
  </si>
  <si>
    <t>組　　織　　変　　更</t>
    <rPh sb="0" eb="1">
      <t>グミ</t>
    </rPh>
    <rPh sb="3" eb="4">
      <t>オリ</t>
    </rPh>
    <rPh sb="6" eb="7">
      <t>ヘン</t>
    </rPh>
    <rPh sb="9" eb="10">
      <t>サラ</t>
    </rPh>
    <phoneticPr fontId="6"/>
  </si>
  <si>
    <r>
      <t>1台限りの駐車場の貸借の仲介等は宅建業ではないので、宅地の貸借欄に記入しない。</t>
    </r>
    <r>
      <rPr>
        <u/>
        <sz val="11"/>
        <rFont val="ＭＳ 明朝"/>
        <family val="1"/>
        <charset val="128"/>
      </rPr>
      <t>（不動産賃貸業・不動産管理業は含まず）</t>
    </r>
    <rPh sb="1" eb="2">
      <t>ダイ</t>
    </rPh>
    <rPh sb="2" eb="3">
      <t>カギ</t>
    </rPh>
    <rPh sb="5" eb="8">
      <t>チュウシャジョウ</t>
    </rPh>
    <rPh sb="9" eb="11">
      <t>タイシャク</t>
    </rPh>
    <rPh sb="12" eb="14">
      <t>チュウカイ</t>
    </rPh>
    <rPh sb="14" eb="15">
      <t>トウ</t>
    </rPh>
    <rPh sb="16" eb="18">
      <t>タッケン</t>
    </rPh>
    <rPh sb="18" eb="19">
      <t>ギョウ</t>
    </rPh>
    <rPh sb="26" eb="28">
      <t>タクチ</t>
    </rPh>
    <rPh sb="29" eb="31">
      <t>タイシャク</t>
    </rPh>
    <rPh sb="31" eb="32">
      <t>ラン</t>
    </rPh>
    <rPh sb="33" eb="35">
      <t>キニュウ</t>
    </rPh>
    <rPh sb="40" eb="43">
      <t>フドウサン</t>
    </rPh>
    <rPh sb="43" eb="46">
      <t>チンタイギョウ</t>
    </rPh>
    <rPh sb="47" eb="50">
      <t>フドウサン</t>
    </rPh>
    <rPh sb="50" eb="52">
      <t>カンリ</t>
    </rPh>
    <rPh sb="52" eb="53">
      <t>ギョウ</t>
    </rPh>
    <rPh sb="54" eb="55">
      <t>フク</t>
    </rPh>
    <phoneticPr fontId="6"/>
  </si>
  <si>
    <r>
      <t>売却・購入・交換についての取扱い件数及び、価額の欄にはその契約金額の合計を記入</t>
    </r>
    <r>
      <rPr>
        <u/>
        <sz val="11"/>
        <rFont val="ＭＳ 明朝"/>
        <family val="1"/>
        <charset val="128"/>
      </rPr>
      <t>(広告料含まず）</t>
    </r>
    <r>
      <rPr>
        <sz val="11"/>
        <rFont val="ＭＳ 明朝"/>
        <family val="1"/>
        <charset val="128"/>
      </rPr>
      <t>※千円単位で記入し、千円未満は切り捨て。</t>
    </r>
    <rPh sb="0" eb="2">
      <t>バイキャク</t>
    </rPh>
    <rPh sb="3" eb="5">
      <t>コウニュウ</t>
    </rPh>
    <rPh sb="6" eb="8">
      <t>コウカン</t>
    </rPh>
    <rPh sb="13" eb="15">
      <t>トリアツカ</t>
    </rPh>
    <rPh sb="16" eb="18">
      <t>ケンスウ</t>
    </rPh>
    <rPh sb="18" eb="19">
      <t>オヨ</t>
    </rPh>
    <rPh sb="21" eb="23">
      <t>カガク</t>
    </rPh>
    <rPh sb="24" eb="25">
      <t>ラン</t>
    </rPh>
    <rPh sb="29" eb="31">
      <t>ケイヤク</t>
    </rPh>
    <rPh sb="31" eb="33">
      <t>キンガク</t>
    </rPh>
    <rPh sb="34" eb="36">
      <t>ゴウケイ</t>
    </rPh>
    <rPh sb="37" eb="39">
      <t>キニュウ</t>
    </rPh>
    <rPh sb="40" eb="43">
      <t>コウコクリョウ</t>
    </rPh>
    <rPh sb="43" eb="44">
      <t>フク</t>
    </rPh>
    <rPh sb="48" eb="50">
      <t>センエン</t>
    </rPh>
    <rPh sb="50" eb="52">
      <t>タンイ</t>
    </rPh>
    <rPh sb="53" eb="55">
      <t>キニュウ</t>
    </rPh>
    <rPh sb="57" eb="59">
      <t>センエン</t>
    </rPh>
    <rPh sb="59" eb="61">
      <t>ミマン</t>
    </rPh>
    <rPh sb="62" eb="63">
      <t>キ</t>
    </rPh>
    <rPh sb="64" eb="65">
      <t>ス</t>
    </rPh>
    <phoneticPr fontId="6"/>
  </si>
  <si>
    <r>
      <t>売買・交換・貸借についての取扱い件数・価額及びそれに関わる手数料を記入</t>
    </r>
    <r>
      <rPr>
        <u/>
        <sz val="11"/>
        <rFont val="ＭＳ 明朝"/>
        <family val="1"/>
        <charset val="128"/>
      </rPr>
      <t>(広告料含まず）</t>
    </r>
    <r>
      <rPr>
        <sz val="11"/>
        <rFont val="ＭＳ 明朝"/>
        <family val="1"/>
        <charset val="128"/>
      </rPr>
      <t>※千円単位で記入し、千円未満は切り捨て。
報酬額が告示に規定されている額の範囲内であるか確認して下さい。</t>
    </r>
    <rPh sb="0" eb="2">
      <t>バイバイ</t>
    </rPh>
    <rPh sb="3" eb="5">
      <t>コウカン</t>
    </rPh>
    <rPh sb="6" eb="8">
      <t>タイシャク</t>
    </rPh>
    <rPh sb="13" eb="15">
      <t>トリアツカ</t>
    </rPh>
    <rPh sb="16" eb="18">
      <t>ケンスウ</t>
    </rPh>
    <rPh sb="19" eb="21">
      <t>カガク</t>
    </rPh>
    <rPh sb="21" eb="22">
      <t>オヨ</t>
    </rPh>
    <rPh sb="26" eb="27">
      <t>カカ</t>
    </rPh>
    <rPh sb="29" eb="32">
      <t>テスウリョウ</t>
    </rPh>
    <rPh sb="33" eb="35">
      <t>キニュウ</t>
    </rPh>
    <rPh sb="36" eb="39">
      <t>コウコクリョウ</t>
    </rPh>
    <rPh sb="39" eb="40">
      <t>フク</t>
    </rPh>
    <rPh sb="44" eb="46">
      <t>センエン</t>
    </rPh>
    <rPh sb="46" eb="48">
      <t>タンイ</t>
    </rPh>
    <rPh sb="49" eb="51">
      <t>キニュウ</t>
    </rPh>
    <rPh sb="53" eb="55">
      <t>センエン</t>
    </rPh>
    <rPh sb="55" eb="57">
      <t>ミマン</t>
    </rPh>
    <rPh sb="58" eb="59">
      <t>キ</t>
    </rPh>
    <rPh sb="60" eb="61">
      <t>ス</t>
    </rPh>
    <rPh sb="64" eb="67">
      <t>ホウシュウガク</t>
    </rPh>
    <rPh sb="68" eb="70">
      <t>コクジ</t>
    </rPh>
    <rPh sb="71" eb="73">
      <t>キテイ</t>
    </rPh>
    <rPh sb="78" eb="79">
      <t>ガク</t>
    </rPh>
    <rPh sb="80" eb="83">
      <t>ハンイナイ</t>
    </rPh>
    <rPh sb="87" eb="89">
      <t>カクニン</t>
    </rPh>
    <rPh sb="91" eb="92">
      <t>クダ</t>
    </rPh>
    <phoneticPr fontId="6"/>
  </si>
  <si>
    <t>(入力例：R4/4/1)</t>
    <rPh sb="1" eb="4">
      <t>ニュウリョクレイ</t>
    </rPh>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</si>
  <si>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</si>
  <si>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　申請書に記載した事務所の所在地の住所と登記簿謄本又は賃貸契約書等に記載されている住所の表示に相違がある場合には、登記簿謄本に記載されている所在地等を（　）下段書きで記載すること。</t>
    <rPh sb="83" eb="85">
      <t>キサイ</t>
    </rPh>
    <phoneticPr fontId="6"/>
  </si>
  <si>
    <t>　「事務所の所有者が申請者と異なる場合」の欄は、事務所の所有者が免許申請者と異なる場合にのみ次により記入すること。</t>
    <rPh sb="2" eb="5">
      <t>ジムショ</t>
    </rPh>
    <rPh sb="6" eb="9">
      <t>ショユウシャ</t>
    </rPh>
    <rPh sb="10" eb="13">
      <t>シンセイシャ</t>
    </rPh>
    <rPh sb="14" eb="15">
      <t>コト</t>
    </rPh>
    <rPh sb="17" eb="19">
      <t>バアイ</t>
    </rPh>
    <rPh sb="21" eb="22">
      <t>ラン</t>
    </rPh>
    <rPh sb="24" eb="27">
      <t>ジムショ</t>
    </rPh>
    <rPh sb="28" eb="31">
      <t>ショユウシャ</t>
    </rPh>
    <rPh sb="32" eb="34">
      <t>メンキョ</t>
    </rPh>
    <rPh sb="34" eb="37">
      <t>シンセイシャ</t>
    </rPh>
    <rPh sb="38" eb="39">
      <t>コト</t>
    </rPh>
    <rPh sb="41" eb="43">
      <t>バアイ</t>
    </rPh>
    <phoneticPr fontId="6"/>
  </si>
  <si>
    <t>「用途」の欄は、土地建物登記簿謄本、建物賃貸借契約書又は建物使用貸借契約書等に記載された用途（住居、事務所等）について記入すること。</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7">
      <t>ケイヤクショ</t>
    </rPh>
    <rPh sb="37" eb="38">
      <t>トウ</t>
    </rPh>
    <rPh sb="39" eb="41">
      <t>キサイ</t>
    </rPh>
    <rPh sb="44" eb="45">
      <t>ヨウ</t>
    </rPh>
    <rPh sb="45" eb="46">
      <t>ト</t>
    </rPh>
    <phoneticPr fontId="6"/>
  </si>
  <si>
    <t>専任の宅地建物取引士勤務内容報告書</t>
    <rPh sb="0" eb="2">
      <t>センニン</t>
    </rPh>
    <rPh sb="3" eb="5">
      <t>タクチ</t>
    </rPh>
    <rPh sb="5" eb="7">
      <t>タテモノ</t>
    </rPh>
    <rPh sb="7" eb="9">
      <t>トリヒキ</t>
    </rPh>
    <rPh sb="9" eb="10">
      <t>シ</t>
    </rPh>
    <rPh sb="10" eb="12">
      <t>キンム</t>
    </rPh>
    <rPh sb="12" eb="14">
      <t>ナイヨウ</t>
    </rPh>
    <rPh sb="14" eb="17">
      <t>ホウコクショ</t>
    </rPh>
    <phoneticPr fontId="6"/>
  </si>
  <si>
    <t>　必ず専任の宅地建物取引士本人が記入し、専任の宅地建物取引士と免許申請者で内容を確認の上、
下欄に記名してください。
　後日、立入調査又は電話等により、下記の内容について再確認することがあります。</t>
    <rPh sb="1" eb="2">
      <t>カナラ</t>
    </rPh>
    <rPh sb="3" eb="5">
      <t>センニン</t>
    </rPh>
    <rPh sb="6" eb="8">
      <t>タクチ</t>
    </rPh>
    <rPh sb="8" eb="10">
      <t>タテモノ</t>
    </rPh>
    <rPh sb="10" eb="12">
      <t>トリヒキ</t>
    </rPh>
    <rPh sb="12" eb="13">
      <t>シ</t>
    </rPh>
    <rPh sb="13" eb="15">
      <t>ホンニン</t>
    </rPh>
    <rPh sb="16" eb="18">
      <t>キニュウ</t>
    </rPh>
    <rPh sb="20" eb="22">
      <t>センニン</t>
    </rPh>
    <rPh sb="23" eb="25">
      <t>タクチ</t>
    </rPh>
    <rPh sb="25" eb="27">
      <t>タテモノ</t>
    </rPh>
    <rPh sb="27" eb="29">
      <t>トリヒキ</t>
    </rPh>
    <rPh sb="29" eb="30">
      <t>シ</t>
    </rPh>
    <rPh sb="31" eb="33">
      <t>メンキョ</t>
    </rPh>
    <rPh sb="33" eb="35">
      <t>シンセイ</t>
    </rPh>
    <rPh sb="35" eb="36">
      <t>シャ</t>
    </rPh>
    <rPh sb="37" eb="39">
      <t>ナイヨウ</t>
    </rPh>
    <rPh sb="40" eb="42">
      <t>カクニン</t>
    </rPh>
    <rPh sb="43" eb="44">
      <t>ウエ</t>
    </rPh>
    <rPh sb="46" eb="47">
      <t>シタ</t>
    </rPh>
    <rPh sb="47" eb="48">
      <t>ラン</t>
    </rPh>
    <rPh sb="49" eb="51">
      <t>キメイ</t>
    </rPh>
    <rPh sb="60" eb="62">
      <t>ゴジツ</t>
    </rPh>
    <rPh sb="63" eb="65">
      <t>タチイリ</t>
    </rPh>
    <rPh sb="65" eb="67">
      <t>チョウサ</t>
    </rPh>
    <rPh sb="67" eb="68">
      <t>マタ</t>
    </rPh>
    <rPh sb="69" eb="71">
      <t>デンワ</t>
    </rPh>
    <rPh sb="71" eb="72">
      <t>トウ</t>
    </rPh>
    <rPh sb="76" eb="78">
      <t>カキ</t>
    </rPh>
    <rPh sb="79" eb="81">
      <t>ナイヨウ</t>
    </rPh>
    <rPh sb="85" eb="88">
      <t>サイカクニン</t>
    </rPh>
    <phoneticPr fontId="6"/>
  </si>
  <si>
    <t>１．勤務する事務所の名称
（支店等は、その旨明記）</t>
    <rPh sb="2" eb="4">
      <t>キンム</t>
    </rPh>
    <rPh sb="6" eb="8">
      <t>ジム</t>
    </rPh>
    <rPh sb="8" eb="9">
      <t>ショ</t>
    </rPh>
    <rPh sb="10" eb="12">
      <t>メイショウ</t>
    </rPh>
    <rPh sb="14" eb="16">
      <t>シテン</t>
    </rPh>
    <rPh sb="16" eb="17">
      <t>トウ</t>
    </rPh>
    <rPh sb="21" eb="22">
      <t>ムネ</t>
    </rPh>
    <rPh sb="22" eb="24">
      <t>メイキ</t>
    </rPh>
    <phoneticPr fontId="6"/>
  </si>
  <si>
    <t>２．勤務する事務所所在地</t>
    <rPh sb="2" eb="4">
      <t>キンム</t>
    </rPh>
    <rPh sb="6" eb="8">
      <t>ジム</t>
    </rPh>
    <rPh sb="8" eb="9">
      <t>ショ</t>
    </rPh>
    <rPh sb="9" eb="12">
      <t>ショザイチ</t>
    </rPh>
    <phoneticPr fontId="6"/>
  </si>
  <si>
    <t>４．当該事務所での勤務開始
　　年月日</t>
    <rPh sb="2" eb="4">
      <t>トウガイ</t>
    </rPh>
    <rPh sb="4" eb="6">
      <t>ジム</t>
    </rPh>
    <rPh sb="6" eb="7">
      <t>ショ</t>
    </rPh>
    <rPh sb="9" eb="11">
      <t>キンム</t>
    </rPh>
    <rPh sb="11" eb="13">
      <t>カイシ</t>
    </rPh>
    <rPh sb="16" eb="19">
      <t>ネンガッピ</t>
    </rPh>
    <phoneticPr fontId="6"/>
  </si>
  <si>
    <t>　</t>
    <phoneticPr fontId="6"/>
  </si>
  <si>
    <t>　　上記のとおり相違ありません。</t>
    <rPh sb="2" eb="4">
      <t>ジョウキ</t>
    </rPh>
    <rPh sb="8" eb="10">
      <t>ソウイ</t>
    </rPh>
    <phoneticPr fontId="6"/>
  </si>
  <si>
    <t>（専任の宅地建物取引士）</t>
    <rPh sb="1" eb="3">
      <t>センニン</t>
    </rPh>
    <rPh sb="4" eb="6">
      <t>タクチ</t>
    </rPh>
    <rPh sb="6" eb="8">
      <t>タテモノ</t>
    </rPh>
    <rPh sb="8" eb="10">
      <t>トリヒキ</t>
    </rPh>
    <rPh sb="10" eb="11">
      <t>シ</t>
    </rPh>
    <phoneticPr fontId="6"/>
  </si>
  <si>
    <t>（免許申請者）</t>
    <rPh sb="1" eb="3">
      <t>メンキョ</t>
    </rPh>
    <rPh sb="3" eb="5">
      <t>シンセイ</t>
    </rPh>
    <rPh sb="5" eb="6">
      <t>シャ</t>
    </rPh>
    <phoneticPr fontId="6"/>
  </si>
  <si>
    <t>（法人にあっては代表者氏名）</t>
    <rPh sb="1" eb="3">
      <t>ホウジン</t>
    </rPh>
    <rPh sb="8" eb="11">
      <t>ダイヒョウシャ</t>
    </rPh>
    <rPh sb="11" eb="13">
      <t>シメイ</t>
    </rPh>
    <phoneticPr fontId="6"/>
  </si>
  <si>
    <t>５．当該事務所の宅建業営業
　　日数、定休日、営業時間</t>
    <rPh sb="2" eb="4">
      <t>トウガイ</t>
    </rPh>
    <rPh sb="4" eb="6">
      <t>ジム</t>
    </rPh>
    <rPh sb="6" eb="7">
      <t>ショ</t>
    </rPh>
    <rPh sb="8" eb="10">
      <t>タッケン</t>
    </rPh>
    <rPh sb="10" eb="11">
      <t>ギョウ</t>
    </rPh>
    <rPh sb="11" eb="13">
      <t>エイギョウ</t>
    </rPh>
    <rPh sb="16" eb="18">
      <t>ニッスウ</t>
    </rPh>
    <rPh sb="19" eb="22">
      <t>テイキュウビ</t>
    </rPh>
    <rPh sb="23" eb="25">
      <t>エイギョウ</t>
    </rPh>
    <rPh sb="25" eb="27">
      <t>ジカン</t>
    </rPh>
    <phoneticPr fontId="6"/>
  </si>
  <si>
    <t>６．当該宅地建物取引士の勤
　　務日数、休日、勤務時間</t>
    <rPh sb="2" eb="4">
      <t>トウガイ</t>
    </rPh>
    <rPh sb="4" eb="6">
      <t>タクチ</t>
    </rPh>
    <rPh sb="6" eb="8">
      <t>タテモノ</t>
    </rPh>
    <rPh sb="8" eb="10">
      <t>トリヒキ</t>
    </rPh>
    <rPh sb="10" eb="11">
      <t>シ</t>
    </rPh>
    <rPh sb="12" eb="13">
      <t>ツトム</t>
    </rPh>
    <rPh sb="16" eb="17">
      <t>ツトム</t>
    </rPh>
    <rPh sb="17" eb="19">
      <t>ニッスウ</t>
    </rPh>
    <rPh sb="20" eb="22">
      <t>キュウジツ</t>
    </rPh>
    <rPh sb="23" eb="25">
      <t>キンム</t>
    </rPh>
    <rPh sb="25" eb="27">
      <t>ジカン</t>
    </rPh>
    <phoneticPr fontId="6"/>
  </si>
  <si>
    <t>７．給　与　制</t>
    <rPh sb="2" eb="3">
      <t>キュウ</t>
    </rPh>
    <rPh sb="4" eb="5">
      <t>ヨ</t>
    </rPh>
    <rPh sb="6" eb="7">
      <t>セイ</t>
    </rPh>
    <phoneticPr fontId="6"/>
  </si>
  <si>
    <t>８．備　　　考</t>
    <rPh sb="2" eb="3">
      <t>ビ</t>
    </rPh>
    <rPh sb="6" eb="7">
      <t>コウ</t>
    </rPh>
    <phoneticPr fontId="6"/>
  </si>
  <si>
    <t>３．通　勤　方　法</t>
    <rPh sb="2" eb="3">
      <t>ツウ</t>
    </rPh>
    <rPh sb="4" eb="5">
      <t>ツトム</t>
    </rPh>
    <rPh sb="6" eb="7">
      <t>カタ</t>
    </rPh>
    <rPh sb="8" eb="9">
      <t>ノリ</t>
    </rPh>
    <phoneticPr fontId="6"/>
  </si>
  <si>
    <t>)</t>
    <phoneticPr fontId="6"/>
  </si>
  <si>
    <t>)分</t>
    <rPh sb="1" eb="2">
      <t>フン</t>
    </rPh>
    <phoneticPr fontId="6"/>
  </si>
  <si>
    <t>月平均</t>
    <rPh sb="0" eb="3">
      <t>ツキヘイキン</t>
    </rPh>
    <phoneticPr fontId="6"/>
  </si>
  <si>
    <t>主な通勤手段(</t>
    <rPh sb="0" eb="1">
      <t>オモ</t>
    </rPh>
    <rPh sb="2" eb="4">
      <t>ツウキン</t>
    </rPh>
    <rPh sb="4" eb="6">
      <t>シュダン</t>
    </rPh>
    <phoneticPr fontId="6"/>
  </si>
  <si>
    <t>片道通勤時間 約(</t>
    <rPh sb="0" eb="2">
      <t>カタミチ</t>
    </rPh>
    <rPh sb="2" eb="4">
      <t>ツウキン</t>
    </rPh>
    <rPh sb="4" eb="6">
      <t>ジカン</t>
    </rPh>
    <phoneticPr fontId="6"/>
  </si>
  <si>
    <t>曜日</t>
    <rPh sb="0" eb="2">
      <t>ヨウビ</t>
    </rPh>
    <phoneticPr fontId="6"/>
  </si>
  <si>
    <t>時</t>
    <rPh sb="0" eb="1">
      <t>ジ</t>
    </rPh>
    <phoneticPr fontId="6"/>
  </si>
  <si>
    <t>分から</t>
    <rPh sb="0" eb="1">
      <t>フン</t>
    </rPh>
    <phoneticPr fontId="6"/>
  </si>
  <si>
    <t>分まで</t>
    <rPh sb="0" eb="1">
      <t>フン</t>
    </rPh>
    <phoneticPr fontId="6"/>
  </si>
  <si>
    <t>時間</t>
    <rPh sb="0" eb="2">
      <t>ジカン</t>
    </rPh>
    <phoneticPr fontId="6"/>
  </si>
  <si>
    <t>定休日</t>
    <rPh sb="0" eb="3">
      <t>テイキュウビ</t>
    </rPh>
    <phoneticPr fontId="6"/>
  </si>
  <si>
    <t>月給制</t>
    <rPh sb="0" eb="2">
      <t>ゲッキュウ</t>
    </rPh>
    <rPh sb="2" eb="3">
      <t>セイ</t>
    </rPh>
    <phoneticPr fontId="6"/>
  </si>
  <si>
    <t>その他（</t>
    <rPh sb="2" eb="3">
      <t>タ</t>
    </rPh>
    <phoneticPr fontId="6"/>
  </si>
  <si>
    <t>日給制</t>
    <rPh sb="0" eb="3">
      <t>ニッキュウセイ</t>
    </rPh>
    <phoneticPr fontId="6"/>
  </si>
  <si>
    <t>歩　合</t>
    <rPh sb="0" eb="1">
      <t>ホ</t>
    </rPh>
    <rPh sb="2" eb="3">
      <t>ゴウ</t>
    </rPh>
    <phoneticPr fontId="6"/>
  </si>
  <si>
    <t>住　所</t>
    <rPh sb="0" eb="1">
      <t>ジュウ</t>
    </rPh>
    <rPh sb="2" eb="3">
      <t>ショ</t>
    </rPh>
    <phoneticPr fontId="6"/>
  </si>
  <si>
    <t>　　　・当該事務所での勤務開始年月日の欄は、免許日、宅地建物取引士となった日等とは関係なく、
　　　　当該事務所に勤めるようになった日を記入してください。</t>
    <rPh sb="4" eb="6">
      <t>トウガイ</t>
    </rPh>
    <rPh sb="6" eb="8">
      <t>ジム</t>
    </rPh>
    <rPh sb="8" eb="9">
      <t>ショ</t>
    </rPh>
    <rPh sb="11" eb="13">
      <t>キンム</t>
    </rPh>
    <rPh sb="13" eb="15">
      <t>カイシ</t>
    </rPh>
    <rPh sb="15" eb="18">
      <t>ネンガッピ</t>
    </rPh>
    <rPh sb="19" eb="20">
      <t>ラン</t>
    </rPh>
    <rPh sb="22" eb="24">
      <t>メンキョ</t>
    </rPh>
    <rPh sb="24" eb="25">
      <t>ビ</t>
    </rPh>
    <rPh sb="26" eb="28">
      <t>タクチ</t>
    </rPh>
    <rPh sb="28" eb="30">
      <t>タテモノ</t>
    </rPh>
    <rPh sb="30" eb="32">
      <t>トリヒキ</t>
    </rPh>
    <rPh sb="32" eb="33">
      <t>シ</t>
    </rPh>
    <rPh sb="37" eb="38">
      <t>ヒ</t>
    </rPh>
    <rPh sb="38" eb="39">
      <t>トウ</t>
    </rPh>
    <rPh sb="41" eb="43">
      <t>カンケイ</t>
    </rPh>
    <rPh sb="51" eb="53">
      <t>トウガイ</t>
    </rPh>
    <rPh sb="53" eb="55">
      <t>ジム</t>
    </rPh>
    <rPh sb="55" eb="56">
      <t>ショ</t>
    </rPh>
    <rPh sb="57" eb="58">
      <t>ツト</t>
    </rPh>
    <rPh sb="66" eb="67">
      <t>ヒ</t>
    </rPh>
    <rPh sb="68" eb="70">
      <t>キニュウ</t>
    </rPh>
    <phoneticPr fontId="6"/>
  </si>
  <si>
    <t>　　注意</t>
    <rPh sb="2" eb="4">
      <t>チュウイ</t>
    </rPh>
    <phoneticPr fontId="6"/>
  </si>
  <si>
    <t>　　　・選択肢□となっているものは、該当するものにチェック☑を入れてください。</t>
    <rPh sb="4" eb="7">
      <t>センタクシ</t>
    </rPh>
    <rPh sb="18" eb="20">
      <t>ガイトウ</t>
    </rPh>
    <rPh sb="31" eb="32">
      <t>イ</t>
    </rPh>
    <phoneticPr fontId="6"/>
  </si>
  <si>
    <t>　　記入方法</t>
    <rPh sb="2" eb="4">
      <t>キニュウ</t>
    </rPh>
    <rPh sb="4" eb="6">
      <t>ホウホウ</t>
    </rPh>
    <phoneticPr fontId="6"/>
  </si>
  <si>
    <t xml:space="preserve"> 報酬額表の内容が読み取れる写真を添付してください。（令和6年7月1日から施行分）</t>
    <rPh sb="1" eb="3">
      <t>ホウシュウ</t>
    </rPh>
    <rPh sb="3" eb="4">
      <t>ガク</t>
    </rPh>
    <rPh sb="4" eb="5">
      <t>ヒョウ</t>
    </rPh>
    <rPh sb="6" eb="8">
      <t>ナイヨウ</t>
    </rPh>
    <rPh sb="9" eb="10">
      <t>ヨ</t>
    </rPh>
    <rPh sb="11" eb="12">
      <t>ト</t>
    </rPh>
    <rPh sb="14" eb="16">
      <t>シャシン</t>
    </rPh>
    <rPh sb="17" eb="19">
      <t>テンプ</t>
    </rPh>
    <rPh sb="27" eb="29">
      <t>レイワ</t>
    </rPh>
    <rPh sb="30" eb="31">
      <t>ネン</t>
    </rPh>
    <rPh sb="32" eb="33">
      <t>ガツ</t>
    </rPh>
    <rPh sb="34" eb="35">
      <t>ニチ</t>
    </rPh>
    <rPh sb="37" eb="39">
      <t>シコウ</t>
    </rPh>
    <rPh sb="39" eb="40">
      <t>ブン</t>
    </rPh>
    <phoneticPr fontId="6"/>
  </si>
  <si>
    <t>・非常勤役員、監査役は該当しない。</t>
    <rPh sb="1" eb="4">
      <t>ヒジョウキン</t>
    </rPh>
    <rPh sb="4" eb="6">
      <t>ヤクイン</t>
    </rPh>
    <rPh sb="7" eb="10">
      <t>カンサヤク</t>
    </rPh>
    <rPh sb="11" eb="13">
      <t>ガイトウ</t>
    </rPh>
    <phoneticPr fontId="6"/>
  </si>
  <si>
    <t>添　付　書　類　（１０）</t>
    <rPh sb="0" eb="1">
      <t>ソウ</t>
    </rPh>
    <rPh sb="2" eb="3">
      <t>ヅケ</t>
    </rPh>
    <rPh sb="4" eb="5">
      <t>ショ</t>
    </rPh>
    <rPh sb="6" eb="7">
      <t>ルイ</t>
    </rPh>
    <phoneticPr fontId="6"/>
  </si>
  <si>
    <r>
      <t>・</t>
    </r>
    <r>
      <rPr>
        <u/>
        <sz val="12"/>
        <color theme="1"/>
        <rFont val="ＭＳ Ｐゴシック"/>
        <family val="3"/>
        <charset val="128"/>
      </rPr>
      <t>代表者非常勤の場合は該当しない。</t>
    </r>
    <rPh sb="1" eb="4">
      <t>ダイヒョウシャ</t>
    </rPh>
    <rPh sb="4" eb="7">
      <t>ヒジョウキン</t>
    </rPh>
    <rPh sb="8" eb="10">
      <t>バアイ</t>
    </rPh>
    <rPh sb="11" eb="13">
      <t>ガイトウ</t>
    </rPh>
    <phoneticPr fontId="6"/>
  </si>
  <si>
    <t>添　付　書　類　（４）</t>
    <phoneticPr fontId="6"/>
  </si>
  <si>
    <t>添　付　書　類　（７）</t>
    <rPh sb="0" eb="1">
      <t>ソウ</t>
    </rPh>
    <rPh sb="2" eb="3">
      <t>ヅケ</t>
    </rPh>
    <rPh sb="4" eb="5">
      <t>ショ</t>
    </rPh>
    <rPh sb="6" eb="7">
      <t>ルイ</t>
    </rPh>
    <phoneticPr fontId="6"/>
  </si>
  <si>
    <r>
      <t xml:space="preserve"> 業者票の内容が読み取れる写真を添付してください。</t>
    </r>
    <r>
      <rPr>
        <b/>
        <sz val="11"/>
        <color rgb="FFFF0000"/>
        <rFont val="ＭＳ 明朝"/>
        <family val="1"/>
        <charset val="128"/>
      </rPr>
      <t>(令和7年4月1日から様式変更）</t>
    </r>
    <rPh sb="1" eb="3">
      <t>ギョウシャ</t>
    </rPh>
    <rPh sb="3" eb="4">
      <t>ヒョウ</t>
    </rPh>
    <rPh sb="5" eb="7">
      <t>ナイヨウ</t>
    </rPh>
    <rPh sb="8" eb="9">
      <t>ヨ</t>
    </rPh>
    <rPh sb="10" eb="11">
      <t>ト</t>
    </rPh>
    <rPh sb="13" eb="15">
      <t>シャシン</t>
    </rPh>
    <rPh sb="16" eb="18">
      <t>テンプ</t>
    </rPh>
    <rPh sb="26" eb="28">
      <t>レイワ</t>
    </rPh>
    <rPh sb="29" eb="30">
      <t>ネン</t>
    </rPh>
    <rPh sb="31" eb="32">
      <t>ガツ</t>
    </rPh>
    <rPh sb="33" eb="34">
      <t>ニチ</t>
    </rPh>
    <rPh sb="36" eb="38">
      <t>ヨウシキ</t>
    </rPh>
    <rPh sb="38" eb="40">
      <t>ヘンコウ</t>
    </rPh>
    <phoneticPr fontId="6"/>
  </si>
  <si>
    <t>　　令和　７年　４月　１日</t>
    <rPh sb="2" eb="4">
      <t>レイワ</t>
    </rPh>
    <rPh sb="6" eb="7">
      <t>ネン</t>
    </rPh>
    <rPh sb="7" eb="8">
      <t>ヘイネン</t>
    </rPh>
    <rPh sb="9" eb="10">
      <t>ツキ</t>
    </rPh>
    <rPh sb="12" eb="13">
      <t>ニチ</t>
    </rPh>
    <phoneticPr fontId="6"/>
  </si>
  <si>
    <t>◎専任取引士専任性判定基準表　</t>
    <rPh sb="1" eb="3">
      <t>センニン</t>
    </rPh>
    <rPh sb="3" eb="5">
      <t>トリヒキ</t>
    </rPh>
    <rPh sb="5" eb="6">
      <t>シ</t>
    </rPh>
    <rPh sb="6" eb="8">
      <t>センニン</t>
    </rPh>
    <rPh sb="8" eb="9">
      <t>セイ</t>
    </rPh>
    <rPh sb="9" eb="11">
      <t>ハンテイ</t>
    </rPh>
    <rPh sb="11" eb="13">
      <t>キジュン</t>
    </rPh>
    <rPh sb="13" eb="14">
      <t>ヒョウ</t>
    </rPh>
    <phoneticPr fontId="6"/>
  </si>
  <si>
    <t>添　付　書　類　（３）</t>
    <rPh sb="0" eb="1">
      <t>ソウ</t>
    </rPh>
    <rPh sb="2" eb="3">
      <t>ヅケ</t>
    </rPh>
    <rPh sb="4" eb="5">
      <t>ショ</t>
    </rPh>
    <rPh sb="6" eb="7">
      <t>タグイ</t>
    </rPh>
    <phoneticPr fontId="6"/>
  </si>
  <si>
    <t>　　　　年　　月　　日</t>
    <rPh sb="4" eb="5">
      <t>ネン</t>
    </rPh>
    <rPh sb="7" eb="8">
      <t>ツキ</t>
    </rPh>
    <rPh sb="10" eb="11">
      <t>ニチ</t>
    </rPh>
    <phoneticPr fontId="6"/>
  </si>
  <si>
    <t>添　　付　　書　　類 　（５）</t>
    <rPh sb="0" eb="1">
      <t>ソウ</t>
    </rPh>
    <rPh sb="3" eb="4">
      <t>ヅケ</t>
    </rPh>
    <rPh sb="6" eb="7">
      <t>ショ</t>
    </rPh>
    <rPh sb="9" eb="10">
      <t>ルイ</t>
    </rPh>
    <phoneticPr fontId="6"/>
  </si>
  <si>
    <t>資産の状況を示す書面</t>
    <rPh sb="0" eb="2">
      <t>シサン</t>
    </rPh>
    <rPh sb="3" eb="5">
      <t>ジョウキョウ</t>
    </rPh>
    <rPh sb="6" eb="7">
      <t>シメ</t>
    </rPh>
    <rPh sb="8" eb="10">
      <t>ショメン</t>
    </rPh>
    <phoneticPr fontId="6"/>
  </si>
  <si>
    <t>　この書面は、個人の業者のみが記入すること。</t>
    <rPh sb="3" eb="5">
      <t>ショメン</t>
    </rPh>
    <rPh sb="7" eb="9">
      <t>コジン</t>
    </rPh>
    <rPh sb="10" eb="12">
      <t>ギョウシャ</t>
    </rPh>
    <rPh sb="15" eb="17">
      <t>キニュウ</t>
    </rPh>
    <phoneticPr fontId="6"/>
  </si>
  <si>
    <t>　法第３１条の３第２項の規定により同条第１項の宅地建物取引士とみなされるものにあっては、本様式の作成を省略することができる。</t>
    <rPh sb="1" eb="2">
      <t>ホウ</t>
    </rPh>
    <rPh sb="2" eb="3">
      <t>ダイ</t>
    </rPh>
    <rPh sb="5" eb="6">
      <t>ジョウ</t>
    </rPh>
    <rPh sb="8" eb="9">
      <t>ダイ</t>
    </rPh>
    <rPh sb="10" eb="11">
      <t>コウ</t>
    </rPh>
    <rPh sb="12" eb="14">
      <t>キテイ</t>
    </rPh>
    <rPh sb="17" eb="19">
      <t>ドウジョウ</t>
    </rPh>
    <rPh sb="19" eb="20">
      <t>ダイ</t>
    </rPh>
    <rPh sb="21" eb="22">
      <t>コウ</t>
    </rPh>
    <rPh sb="23" eb="27">
      <t>タクチタテモノ</t>
    </rPh>
    <rPh sb="27" eb="30">
      <t>トリヒキシ</t>
    </rPh>
    <rPh sb="44" eb="47">
      <t>ホンヨウシキ</t>
    </rPh>
    <rPh sb="48" eb="50">
      <t>サクセイ</t>
    </rPh>
    <rPh sb="51" eb="53">
      <t>ショウリャク</t>
    </rPh>
    <phoneticPr fontId="6"/>
  </si>
  <si>
    <t>備　考</t>
    <rPh sb="0" eb="1">
      <t>ビ</t>
    </rPh>
    <rPh sb="2" eb="3">
      <t>コウ</t>
    </rPh>
    <phoneticPr fontId="6"/>
  </si>
  <si>
    <t>略歴書（専任の宅地建物取引士等）</t>
    <rPh sb="0" eb="3">
      <t>リャクレキショ</t>
    </rPh>
    <rPh sb="4" eb="6">
      <t>センニン</t>
    </rPh>
    <rPh sb="7" eb="11">
      <t>タクチタテモノ</t>
    </rPh>
    <rPh sb="11" eb="14">
      <t>トリヒキシ</t>
    </rPh>
    <rPh sb="14" eb="15">
      <t>トウ</t>
    </rPh>
    <phoneticPr fontId="6"/>
  </si>
  <si>
    <t>添　付　書　類　（８）</t>
    <rPh sb="0" eb="1">
      <t>ソウ</t>
    </rPh>
    <rPh sb="2" eb="3">
      <t>ヅケ</t>
    </rPh>
    <rPh sb="4" eb="5">
      <t>ショ</t>
    </rPh>
    <rPh sb="6" eb="7">
      <t>タグイ</t>
    </rPh>
    <phoneticPr fontId="6"/>
  </si>
  <si>
    <t>　この書面は、法第九条の規定により法人の役員又は政令第二条の二で定める使用人の変更の届出をしようとするときは、その届出に係る者についてのみ作成すること。</t>
    <rPh sb="3" eb="5">
      <t>ショメン</t>
    </rPh>
    <phoneticPr fontId="6"/>
  </si>
  <si>
    <t>備　考</t>
    <phoneticPr fontId="6"/>
  </si>
  <si>
    <t>電話番号</t>
    <rPh sb="0" eb="4">
      <t>デンワバンゴウ</t>
    </rPh>
    <phoneticPr fontId="6"/>
  </si>
  <si>
    <t>(ﾌﾘｶﾞﾅ)
氏名</t>
    <phoneticPr fontId="6"/>
  </si>
  <si>
    <t>政令第二条の二で定める使用人</t>
    <rPh sb="0" eb="2">
      <t>セイレイ</t>
    </rPh>
    <phoneticPr fontId="6"/>
  </si>
  <si>
    <t>免許を受けようとする者（法人である場合においては、その役員）</t>
    <rPh sb="0" eb="2">
      <t>メンキョ</t>
    </rPh>
    <rPh sb="3" eb="4">
      <t>ウ</t>
    </rPh>
    <rPh sb="10" eb="11">
      <t>シャ</t>
    </rPh>
    <rPh sb="12" eb="14">
      <t>ホウジン</t>
    </rPh>
    <rPh sb="17" eb="19">
      <t>バアイ</t>
    </rPh>
    <rPh sb="27" eb="29">
      <t>ヤクイン</t>
    </rPh>
    <phoneticPr fontId="6"/>
  </si>
  <si>
    <t>代表者等の連絡先に関する調書</t>
    <rPh sb="0" eb="3">
      <t>ダイヒョウシャ</t>
    </rPh>
    <rPh sb="3" eb="4">
      <t>トウ</t>
    </rPh>
    <rPh sb="5" eb="8">
      <t>レンラクサキ</t>
    </rPh>
    <rPh sb="9" eb="10">
      <t>カン</t>
    </rPh>
    <rPh sb="12" eb="14">
      <t>チョウショ</t>
    </rPh>
    <phoneticPr fontId="6"/>
  </si>
  <si>
    <t>添　付　書　類　(９)</t>
    <rPh sb="0" eb="1">
      <t>ソウ</t>
    </rPh>
    <rPh sb="2" eb="3">
      <t>ヅケ</t>
    </rPh>
    <rPh sb="4" eb="5">
      <t>ショ</t>
    </rPh>
    <rPh sb="6" eb="7">
      <t>タグイ</t>
    </rPh>
    <phoneticPr fontId="6"/>
  </si>
  <si>
    <t>備考　１　期間の記入については、個人は１月１日から１２月３１日までとし、法人については決算期間とする。
　　　２　「売買・交換」の欄には、上段に売買の実績を、下段に交換の実績を記入すること。</t>
    <rPh sb="0" eb="2">
      <t>ビコウ</t>
    </rPh>
    <rPh sb="8" eb="10">
      <t>キニュウ</t>
    </rPh>
    <rPh sb="16" eb="18">
      <t>コジン</t>
    </rPh>
    <rPh sb="20" eb="21">
      <t>ガツ</t>
    </rPh>
    <rPh sb="22" eb="23">
      <t>ニチ</t>
    </rPh>
    <rPh sb="27" eb="28">
      <t>ガツ</t>
    </rPh>
    <rPh sb="30" eb="31">
      <t>ニチ</t>
    </rPh>
    <rPh sb="36" eb="38">
      <t>ホウジン</t>
    </rPh>
    <rPh sb="43" eb="45">
      <t>ケッサン</t>
    </rPh>
    <rPh sb="45" eb="47">
      <t>キカン</t>
    </rPh>
    <phoneticPr fontId="6"/>
  </si>
  <si>
    <t>　期間の記入については、個人は１月１日から１２月３１日までとし、法人については決算期間とする。</t>
    <phoneticPr fontId="6"/>
  </si>
  <si>
    <t>備考</t>
    <rPh sb="0" eb="2">
      <t>ビコウ</t>
    </rPh>
    <phoneticPr fontId="6"/>
  </si>
  <si>
    <t>（注）　証明日は必ず記入すること。</t>
    <rPh sb="1" eb="2">
      <t>チュウ</t>
    </rPh>
    <rPh sb="4" eb="6">
      <t>ショウメイ</t>
    </rPh>
    <rPh sb="6" eb="7">
      <t>ビ</t>
    </rPh>
    <rPh sb="8" eb="9">
      <t>カナラ</t>
    </rPh>
    <rPh sb="10" eb="12">
      <t>キニュウ</t>
    </rPh>
    <phoneticPr fontId="6"/>
  </si>
  <si>
    <t>令和７年４月免許申請手引より</t>
  </si>
  <si>
    <t>令和７年４月免許申請手引より</t>
    <rPh sb="0" eb="2">
      <t>レイワ</t>
    </rPh>
    <rPh sb="3" eb="4">
      <t>ネン</t>
    </rPh>
    <rPh sb="5" eb="6">
      <t>ガツ</t>
    </rPh>
    <rPh sb="6" eb="10">
      <t>メンキョシンセイ</t>
    </rPh>
    <rPh sb="10" eb="12">
      <t>テビキ</t>
    </rPh>
    <phoneticPr fontId="6"/>
  </si>
  <si>
    <t>賃貸マンション等</t>
    <rPh sb="0" eb="2">
      <t>チンタイ</t>
    </rPh>
    <rPh sb="7" eb="8">
      <t>トウ</t>
    </rPh>
    <phoneticPr fontId="6"/>
  </si>
  <si>
    <t>戸建て、区分所有建物（分譲マンション）</t>
    <rPh sb="0" eb="2">
      <t>コダ</t>
    </rPh>
    <rPh sb="4" eb="10">
      <t>クブンショユウタテモノ</t>
    </rPh>
    <rPh sb="11" eb="13">
      <t>ブンジョウ</t>
    </rPh>
    <phoneticPr fontId="6"/>
  </si>
  <si>
    <t>・常勤の代表者、専任の宅地建物取引士、政令使用人は常に該当する。</t>
    <rPh sb="1" eb="3">
      <t>ジョウキン</t>
    </rPh>
    <rPh sb="4" eb="7">
      <t>ダイヒョウシャ</t>
    </rPh>
    <rPh sb="8" eb="10">
      <t>センニン</t>
    </rPh>
    <rPh sb="11" eb="13">
      <t>タクチ</t>
    </rPh>
    <rPh sb="13" eb="15">
      <t>タテモノ</t>
    </rPh>
    <rPh sb="15" eb="17">
      <t>トリヒキ</t>
    </rPh>
    <rPh sb="17" eb="18">
      <t>シ</t>
    </rPh>
    <rPh sb="19" eb="21">
      <t>セイレイ</t>
    </rPh>
    <rPh sb="21" eb="23">
      <t>シヨウ</t>
    </rPh>
    <rPh sb="23" eb="24">
      <t>ニン</t>
    </rPh>
    <rPh sb="25" eb="26">
      <t>ツネ</t>
    </rPh>
    <rPh sb="27" eb="29">
      <t>ガイトウ</t>
    </rPh>
    <phoneticPr fontId="6"/>
  </si>
  <si>
    <t>タッケン　ジロウ</t>
    <phoneticPr fontId="6"/>
  </si>
  <si>
    <t>宅建　二郎</t>
    <rPh sb="0" eb="2">
      <t>タッケン</t>
    </rPh>
    <rPh sb="3" eb="5">
      <t>ジロウ</t>
    </rPh>
    <phoneticPr fontId="6"/>
  </si>
  <si>
    <t>代表取締役（常勤）専任の宅地建物取引士</t>
    <rPh sb="0" eb="2">
      <t>ダイヒョウ</t>
    </rPh>
    <rPh sb="2" eb="5">
      <t>トリシマリヤク</t>
    </rPh>
    <rPh sb="6" eb="8">
      <t>ジョウキン</t>
    </rPh>
    <rPh sb="9" eb="11">
      <t>センニン</t>
    </rPh>
    <rPh sb="12" eb="16">
      <t>タクチタテモノ</t>
    </rPh>
    <rPh sb="16" eb="19">
      <t>トリヒキシ</t>
    </rPh>
    <phoneticPr fontId="6"/>
  </si>
  <si>
    <t>令和</t>
    <rPh sb="0" eb="2">
      <t>レイワ</t>
    </rPh>
    <phoneticPr fontId="6"/>
  </si>
  <si>
    <t>　同社　取締役（非常勤）</t>
    <rPh sb="1" eb="3">
      <t>ドウシャ</t>
    </rPh>
    <rPh sb="4" eb="7">
      <t>トリシマリヤク</t>
    </rPh>
    <rPh sb="8" eb="11">
      <t>ヒジョウキン</t>
    </rPh>
    <phoneticPr fontId="6"/>
  </si>
  <si>
    <t>　無職</t>
    <rPh sb="1" eb="3">
      <t>ムショク</t>
    </rPh>
    <phoneticPr fontId="6"/>
  </si>
  <si>
    <t>宅建(株)　取締役（常勤）</t>
    <rPh sb="0" eb="2">
      <t>タッケン</t>
    </rPh>
    <rPh sb="2" eb="5">
      <t>カブ</t>
    </rPh>
    <rPh sb="6" eb="9">
      <t>トリシマリヤク</t>
    </rPh>
    <rPh sb="10" eb="12">
      <t>ジョウキン</t>
    </rPh>
    <phoneticPr fontId="6"/>
  </si>
  <si>
    <t>　同社　代表取締役（常勤）及び専任取引士就任</t>
    <rPh sb="1" eb="3">
      <t>ドウシャ</t>
    </rPh>
    <rPh sb="4" eb="6">
      <t>ダイヒョウ</t>
    </rPh>
    <rPh sb="6" eb="9">
      <t>トリシマリヤク</t>
    </rPh>
    <rPh sb="10" eb="12">
      <t>ジョウキン</t>
    </rPh>
    <rPh sb="13" eb="14">
      <t>オヨ</t>
    </rPh>
    <rPh sb="15" eb="20">
      <t>センニントリヒキシ</t>
    </rPh>
    <rPh sb="20" eb="22">
      <t>シュウニン</t>
    </rPh>
    <phoneticPr fontId="6"/>
  </si>
  <si>
    <t>宅建商事(株)　代表取締役（非常勤）</t>
    <rPh sb="0" eb="4">
      <t>タッケンショウジ</t>
    </rPh>
    <rPh sb="5" eb="6">
      <t>カブ</t>
    </rPh>
    <rPh sb="8" eb="13">
      <t>ダイヒョウトリシマリヤク</t>
    </rPh>
    <rPh sb="14" eb="17">
      <t>ヒジョウキン</t>
    </rPh>
    <phoneticPr fontId="6"/>
  </si>
  <si>
    <t>宅建(株)　勤務（営業）</t>
    <rPh sb="0" eb="2">
      <t>タッケン</t>
    </rPh>
    <rPh sb="2" eb="5">
      <t>カブ</t>
    </rPh>
    <rPh sb="6" eb="8">
      <t>キンム</t>
    </rPh>
    <rPh sb="9" eb="11">
      <t>エイギョウ</t>
    </rPh>
    <phoneticPr fontId="6"/>
  </si>
  <si>
    <t>　同社　（専任の宅地建物取引士）　　　</t>
    <rPh sb="1" eb="3">
      <t>ドウシャ</t>
    </rPh>
    <rPh sb="5" eb="7">
      <t>センニン</t>
    </rPh>
    <rPh sb="8" eb="15">
      <t>タクチタテモノトリヒキシ</t>
    </rPh>
    <phoneticPr fontId="6"/>
  </si>
  <si>
    <t>宅建商事(株)　（営業）</t>
    <rPh sb="0" eb="4">
      <t>タッケンショウジ</t>
    </rPh>
    <rPh sb="5" eb="6">
      <t>カブ</t>
    </rPh>
    <rPh sb="9" eb="11">
      <t>エイギョウ</t>
    </rPh>
    <phoneticPr fontId="6"/>
  </si>
  <si>
    <t>不動産部営業部長</t>
    <rPh sb="0" eb="4">
      <t>フドウサンブ</t>
    </rPh>
    <rPh sb="4" eb="8">
      <t>エイギョウブチョウ</t>
    </rPh>
    <phoneticPr fontId="6"/>
  </si>
  <si>
    <t>兵庫県知事</t>
  </si>
  <si>
    <t>兵庫県知事　殿</t>
    <rPh sb="0" eb="2">
      <t>ヒョウゴ</t>
    </rPh>
    <rPh sb="2" eb="5">
      <t>ケンチジ</t>
    </rPh>
    <rPh sb="6" eb="7">
      <t>ドノ</t>
    </rPh>
    <phoneticPr fontId="6"/>
  </si>
  <si>
    <t>2</t>
    <phoneticPr fontId="6"/>
  </si>
  <si>
    <t>8</t>
    <phoneticPr fontId="6"/>
  </si>
  <si>
    <t>( )</t>
    <phoneticPr fontId="6"/>
  </si>
  <si>
    <t>法人設立日</t>
    <rPh sb="0" eb="5">
      <t>ホウジンセツリツビ</t>
    </rPh>
    <phoneticPr fontId="6"/>
  </si>
  <si>
    <t>（入力例：令和７年４月１日）</t>
    <rPh sb="1" eb="4">
      <t>ニュウリョクレイ</t>
    </rPh>
    <rPh sb="5" eb="7">
      <t>レイワ</t>
    </rPh>
    <rPh sb="8" eb="9">
      <t>ネン</t>
    </rPh>
    <rPh sb="10" eb="11">
      <t>ガツ</t>
    </rPh>
    <rPh sb="12" eb="13">
      <t>ニチ</t>
    </rPh>
    <phoneticPr fontId="6"/>
  </si>
  <si>
    <t>資本金</t>
    <rPh sb="0" eb="3">
      <t>シホンキン</t>
    </rPh>
    <phoneticPr fontId="6"/>
  </si>
  <si>
    <t>（入力例：5,000,000）</t>
    <rPh sb="1" eb="4">
      <t>ニュウリョクレイ</t>
    </rPh>
    <phoneticPr fontId="6"/>
  </si>
  <si>
    <t>第一期決算日</t>
    <rPh sb="0" eb="3">
      <t>ダイイッキ</t>
    </rPh>
    <rPh sb="3" eb="6">
      <t>ケッサンビ</t>
    </rPh>
    <phoneticPr fontId="6"/>
  </si>
  <si>
    <t>（入力例：令和７年９月３０日）</t>
    <rPh sb="1" eb="4">
      <t>ニュウリョクレイ</t>
    </rPh>
    <rPh sb="5" eb="7">
      <t>レイワ</t>
    </rPh>
    <rPh sb="8" eb="9">
      <t>ネン</t>
    </rPh>
    <rPh sb="10" eb="11">
      <t>ガツ</t>
    </rPh>
    <rPh sb="13" eb="14">
      <t>ニチ</t>
    </rPh>
    <phoneticPr fontId="6"/>
  </si>
  <si>
    <t>商号又は名称</t>
    <rPh sb="0" eb="3">
      <t>ショウゴウマタ</t>
    </rPh>
    <rPh sb="4" eb="6">
      <t>メイショウ</t>
    </rPh>
    <phoneticPr fontId="6"/>
  </si>
  <si>
    <t>代表者氏名</t>
    <rPh sb="0" eb="3">
      <t>ダイヒョウシャ</t>
    </rPh>
    <rPh sb="3" eb="5">
      <t>シメイ</t>
    </rPh>
    <phoneticPr fontId="6"/>
  </si>
  <si>
    <t>開 始 貸 借 対 照 表</t>
    <rPh sb="0" eb="1">
      <t>カイ</t>
    </rPh>
    <rPh sb="2" eb="3">
      <t>ハジメ</t>
    </rPh>
    <rPh sb="4" eb="5">
      <t>カシ</t>
    </rPh>
    <rPh sb="6" eb="7">
      <t>シャク</t>
    </rPh>
    <rPh sb="8" eb="9">
      <t>タイ</t>
    </rPh>
    <rPh sb="10" eb="11">
      <t>ショウ</t>
    </rPh>
    <rPh sb="12" eb="13">
      <t>ヒョウ</t>
    </rPh>
    <phoneticPr fontId="6"/>
  </si>
  <si>
    <t>理　　由　　書</t>
    <rPh sb="0" eb="1">
      <t>オサム</t>
    </rPh>
    <rPh sb="3" eb="4">
      <t>ヨシ</t>
    </rPh>
    <rPh sb="6" eb="7">
      <t>ショ</t>
    </rPh>
    <phoneticPr fontId="6"/>
  </si>
  <si>
    <t>現在</t>
    <rPh sb="0" eb="2">
      <t>ゲンザイ</t>
    </rPh>
    <phoneticPr fontId="6"/>
  </si>
  <si>
    <t>兵庫県知事　殿</t>
    <rPh sb="0" eb="5">
      <t>ヒョウゴケンチジ</t>
    </rPh>
    <rPh sb="6" eb="7">
      <t>ドノ</t>
    </rPh>
    <phoneticPr fontId="6"/>
  </si>
  <si>
    <t>資産の部</t>
    <rPh sb="0" eb="2">
      <t>シサン</t>
    </rPh>
    <rPh sb="3" eb="4">
      <t>ブ</t>
    </rPh>
    <phoneticPr fontId="6"/>
  </si>
  <si>
    <t>純資産の部</t>
    <rPh sb="0" eb="1">
      <t>ジュン</t>
    </rPh>
    <rPh sb="1" eb="3">
      <t>シサン</t>
    </rPh>
    <rPh sb="4" eb="5">
      <t>ブ</t>
    </rPh>
    <phoneticPr fontId="6"/>
  </si>
  <si>
    <t>現金及び預金</t>
    <rPh sb="0" eb="3">
      <t>ゲンキンオヨ</t>
    </rPh>
    <rPh sb="4" eb="6">
      <t>ヨキン</t>
    </rPh>
    <phoneticPr fontId="6"/>
  </si>
  <si>
    <t>当社は</t>
    <rPh sb="0" eb="2">
      <t>トウシャ</t>
    </rPh>
    <phoneticPr fontId="6"/>
  </si>
  <si>
    <t>に設立し、</t>
    <rPh sb="1" eb="3">
      <t>セツリツ</t>
    </rPh>
    <phoneticPr fontId="6"/>
  </si>
  <si>
    <t>資産合計</t>
    <rPh sb="0" eb="4">
      <t>シサンゴウケイ</t>
    </rPh>
    <phoneticPr fontId="6"/>
  </si>
  <si>
    <t>純資産合計</t>
    <rPh sb="0" eb="5">
      <t>ジュンシサンゴウケイ</t>
    </rPh>
    <phoneticPr fontId="6"/>
  </si>
  <si>
    <t>決算日が</t>
    <rPh sb="0" eb="3">
      <t>ケッサンビ</t>
    </rPh>
    <phoneticPr fontId="6"/>
  </si>
  <si>
    <t>のため、第一期の決算期が到来しておらず</t>
    <rPh sb="4" eb="7">
      <t>ダイイッキ</t>
    </rPh>
    <rPh sb="8" eb="11">
      <t>ケッサンキ</t>
    </rPh>
    <rPh sb="12" eb="14">
      <t>トウライ</t>
    </rPh>
    <phoneticPr fontId="6"/>
  </si>
  <si>
    <t>法人税の納税証明書を添付できません。</t>
    <rPh sb="0" eb="3">
      <t>ホウジンゼイ</t>
    </rPh>
    <rPh sb="4" eb="9">
      <t>ノウゼイショウメイショ</t>
    </rPh>
    <rPh sb="10" eb="12">
      <t>テンプ</t>
    </rPh>
    <phoneticPr fontId="6"/>
  </si>
  <si>
    <t>委　　任　　状</t>
    <rPh sb="0" eb="1">
      <t>イ</t>
    </rPh>
    <rPh sb="3" eb="4">
      <t>ニン</t>
    </rPh>
    <rPh sb="6" eb="7">
      <t>ジョウ</t>
    </rPh>
    <phoneticPr fontId="6"/>
  </si>
  <si>
    <t>殿</t>
    <rPh sb="0" eb="1">
      <t>ドノ</t>
    </rPh>
    <phoneticPr fontId="6"/>
  </si>
  <si>
    <t>政令使用人名</t>
    <rPh sb="0" eb="6">
      <t>セイレイシヨウニンメイ</t>
    </rPh>
    <phoneticPr fontId="6"/>
  </si>
  <si>
    <t>貴殿に当社の</t>
    <rPh sb="0" eb="2">
      <t>キデン</t>
    </rPh>
    <rPh sb="3" eb="5">
      <t>トウシャ</t>
    </rPh>
    <phoneticPr fontId="6"/>
  </si>
  <si>
    <t>の宅地建物取引業に係る契約締結に関し、</t>
    <rPh sb="1" eb="5">
      <t>タクチタテモノ</t>
    </rPh>
    <rPh sb="5" eb="8">
      <t>トリヒキギョウ</t>
    </rPh>
    <rPh sb="9" eb="10">
      <t>カカ</t>
    </rPh>
    <rPh sb="11" eb="15">
      <t>ケイヤクテイケツ</t>
    </rPh>
    <rPh sb="16" eb="17">
      <t>カン</t>
    </rPh>
    <phoneticPr fontId="6"/>
  </si>
  <si>
    <t>政令使用人設置店</t>
    <rPh sb="0" eb="5">
      <t>セイレイシヨウニン</t>
    </rPh>
    <rPh sb="5" eb="8">
      <t>セッチテン</t>
    </rPh>
    <phoneticPr fontId="6"/>
  </si>
  <si>
    <t>一切の権限を委任します。</t>
    <rPh sb="0" eb="2">
      <t>イッサイ</t>
    </rPh>
    <rPh sb="3" eb="5">
      <t>ケンゲン</t>
    </rPh>
    <rPh sb="6" eb="8">
      <t>イニン</t>
    </rPh>
    <phoneticPr fontId="6"/>
  </si>
  <si>
    <t>(入力例：本店の場合は”本店”、支店の場合は支店名)</t>
    <rPh sb="1" eb="4">
      <t>ニュウリョクレイ</t>
    </rPh>
    <rPh sb="5" eb="7">
      <t>ホンテン</t>
    </rPh>
    <rPh sb="8" eb="10">
      <t>バアイ</t>
    </rPh>
    <rPh sb="12" eb="13">
      <t>ホン</t>
    </rPh>
    <rPh sb="13" eb="14">
      <t>テン</t>
    </rPh>
    <rPh sb="16" eb="18">
      <t>シテン</t>
    </rPh>
    <rPh sb="19" eb="21">
      <t>バアイ</t>
    </rPh>
    <rPh sb="22" eb="25">
      <t>シテンメイ</t>
    </rPh>
    <phoneticPr fontId="6"/>
  </si>
  <si>
    <t>委任年月日</t>
    <rPh sb="0" eb="2">
      <t>イニン</t>
    </rPh>
    <rPh sb="2" eb="5">
      <t>ネンガッピ</t>
    </rPh>
    <phoneticPr fontId="6"/>
  </si>
  <si>
    <t>(本店→政令使用人設置日、支店→支店設置日)</t>
    <rPh sb="1" eb="3">
      <t>ホンテン</t>
    </rPh>
    <rPh sb="4" eb="9">
      <t>セイレイシヨウニン</t>
    </rPh>
    <rPh sb="9" eb="12">
      <t>セッチビ</t>
    </rPh>
    <rPh sb="13" eb="15">
      <t>シテン</t>
    </rPh>
    <rPh sb="16" eb="21">
      <t>シテンセッチビ</t>
    </rPh>
    <phoneticPr fontId="6"/>
  </si>
  <si>
    <t>徒歩</t>
    <rPh sb="0" eb="2">
      <t>トホ</t>
    </rPh>
    <phoneticPr fontId="6"/>
  </si>
  <si>
    <t>最寄り駅もしくはバス停</t>
    <rPh sb="0" eb="2">
      <t>モヨ</t>
    </rPh>
    <rPh sb="3" eb="4">
      <t>エキ</t>
    </rPh>
    <rPh sb="10" eb="11">
      <t>テイ</t>
    </rPh>
    <phoneticPr fontId="6"/>
  </si>
  <si>
    <t>駅</t>
    <rPh sb="0" eb="1">
      <t>エキ</t>
    </rPh>
    <phoneticPr fontId="6"/>
  </si>
  <si>
    <r>
      <t xml:space="preserve">代表者以外が専任取引士の場合、
以下の確認書類が必要です
　　※下記及び別紙参照 
＜添付書類＞ １．及び２．を添付する場合は
</t>
    </r>
    <r>
      <rPr>
        <b/>
        <u/>
        <sz val="16"/>
        <color rgb="FFFF0000"/>
        <rFont val="ＭＳ 明朝"/>
        <family val="1"/>
        <charset val="128"/>
      </rPr>
      <t>勤務内容報告書は不要です</t>
    </r>
    <r>
      <rPr>
        <b/>
        <sz val="16"/>
        <color rgb="FFFF0000"/>
        <rFont val="ＭＳ 明朝"/>
        <family val="1"/>
        <charset val="128"/>
      </rPr>
      <t xml:space="preserve">       </t>
    </r>
    <rPh sb="16" eb="18">
      <t>イカ</t>
    </rPh>
    <rPh sb="19" eb="23">
      <t>カクニンショルイ</t>
    </rPh>
    <rPh sb="24" eb="26">
      <t>ヒツヨウ</t>
    </rPh>
    <rPh sb="32" eb="34">
      <t>カキ</t>
    </rPh>
    <rPh sb="34" eb="35">
      <t>オヨ</t>
    </rPh>
    <rPh sb="36" eb="38">
      <t>ベッシ</t>
    </rPh>
    <rPh sb="38" eb="40">
      <t>サンショウ</t>
    </rPh>
    <rPh sb="43" eb="47">
      <t>テンプショルイ</t>
    </rPh>
    <rPh sb="51" eb="52">
      <t>オヨ</t>
    </rPh>
    <rPh sb="56" eb="58">
      <t>テンプ</t>
    </rPh>
    <rPh sb="60" eb="62">
      <t>バアイ</t>
    </rPh>
    <rPh sb="64" eb="71">
      <t>キンムナイヨウホウコクショ</t>
    </rPh>
    <rPh sb="72" eb="74">
      <t>フヨウ</t>
    </rPh>
    <phoneticPr fontId="6"/>
  </si>
  <si>
    <t>兵庫県電子納付サービス</t>
    <phoneticPr fontId="6"/>
  </si>
  <si>
    <t>申請はコチラ→</t>
    <phoneticPr fontId="6"/>
  </si>
  <si>
    <t>国土交通省手続業務一貫処理システム【eMLIT】</t>
    <phoneticPr fontId="6"/>
  </si>
  <si>
    <t>GビズID</t>
    <phoneticPr fontId="6"/>
  </si>
  <si>
    <t>※エントリーアカウントでの申請はできません</t>
    <rPh sb="13" eb="15">
      <t>シンセイ</t>
    </rPh>
    <phoneticPr fontId="6"/>
  </si>
  <si>
    <t>事前準備</t>
    <rPh sb="0" eb="4">
      <t>ジゼンジュンビ</t>
    </rPh>
    <phoneticPr fontId="6"/>
  </si>
  <si>
    <t>①GビズID【プライムアカウント】の取得→</t>
    <rPh sb="18" eb="20">
      <t>シュトク</t>
    </rPh>
    <phoneticPr fontId="6"/>
  </si>
  <si>
    <t>電子申請の手順</t>
    <rPh sb="0" eb="4">
      <t>デンシシンセイ</t>
    </rPh>
    <rPh sb="5" eb="7">
      <t>テジュン</t>
    </rPh>
    <phoneticPr fontId="6"/>
  </si>
  <si>
    <t>ＧビスＩＤでログイン</t>
    <phoneticPr fontId="6"/>
  </si>
  <si>
    <t>②申請手数料（26,500円）の電子納付→</t>
    <rPh sb="9" eb="14">
      <t>500エン</t>
    </rPh>
    <phoneticPr fontId="6"/>
  </si>
  <si>
    <t>※新規・更新申請</t>
    <rPh sb="1" eb="3">
      <t>シンキ</t>
    </rPh>
    <rPh sb="4" eb="6">
      <t>コウシン</t>
    </rPh>
    <rPh sb="6" eb="8">
      <t>シンセイ</t>
    </rPh>
    <phoneticPr fontId="6"/>
  </si>
  <si>
    <t>※変更</t>
    <rPh sb="1" eb="3">
      <t>ヘンコウ</t>
    </rPh>
    <phoneticPr fontId="6"/>
  </si>
  <si>
    <t>※直接入力の注意点</t>
    <rPh sb="1" eb="3">
      <t>チョクセツ</t>
    </rPh>
    <rPh sb="3" eb="5">
      <t>ニュウリョク</t>
    </rPh>
    <rPh sb="6" eb="9">
      <t>チュウイテン</t>
    </rPh>
    <phoneticPr fontId="6"/>
  </si>
  <si>
    <t>提出先：都道府県庁（共通）</t>
    <rPh sb="0" eb="3">
      <t>テイシュツサキ</t>
    </rPh>
    <rPh sb="4" eb="9">
      <t>トドウフケンチョウ</t>
    </rPh>
    <rPh sb="10" eb="12">
      <t>キョウツウ</t>
    </rPh>
    <phoneticPr fontId="6"/>
  </si>
  <si>
    <t>提出先（組織）：兵庫県庁　を選択</t>
    <rPh sb="0" eb="3">
      <t>テイシュツサキ</t>
    </rPh>
    <rPh sb="4" eb="6">
      <t>ソシキ</t>
    </rPh>
    <rPh sb="8" eb="12">
      <t>ヒョウゴケンチョウ</t>
    </rPh>
    <rPh sb="14" eb="16">
      <t>センタク</t>
    </rPh>
    <phoneticPr fontId="6"/>
  </si>
  <si>
    <t>申請先（都道府県）：兵庫県</t>
    <rPh sb="0" eb="3">
      <t>シンセイサキ</t>
    </rPh>
    <rPh sb="4" eb="8">
      <t>トドウフケン</t>
    </rPh>
    <rPh sb="10" eb="13">
      <t>ヒョウゴケン</t>
    </rPh>
    <phoneticPr fontId="6"/>
  </si>
  <si>
    <r>
      <t>申請先：</t>
    </r>
    <r>
      <rPr>
        <b/>
        <u/>
        <sz val="14"/>
        <color rgb="FFFF0000"/>
        <rFont val="メイリオ"/>
        <family val="3"/>
        <charset val="128"/>
      </rPr>
      <t>所属支部を選択</t>
    </r>
    <rPh sb="0" eb="3">
      <t>シンセイサキ</t>
    </rPh>
    <rPh sb="4" eb="8">
      <t>ショゾクシブ</t>
    </rPh>
    <rPh sb="9" eb="11">
      <t>センタク</t>
    </rPh>
    <phoneticPr fontId="6"/>
  </si>
  <si>
    <t>※電子納付番号入力箇所</t>
    <rPh sb="1" eb="7">
      <t>デンシノウフバンゴウ</t>
    </rPh>
    <rPh sb="7" eb="11">
      <t>ニュウリョクカショ</t>
    </rPh>
    <phoneticPr fontId="6"/>
  </si>
  <si>
    <t>備考欄（申請者・審査者が閲覧可能）に</t>
    <rPh sb="0" eb="3">
      <t>ビコウラン</t>
    </rPh>
    <rPh sb="4" eb="7">
      <t>シンセイシャ</t>
    </rPh>
    <rPh sb="8" eb="11">
      <t>シンサシャ</t>
    </rPh>
    <rPh sb="12" eb="16">
      <t>エツランカノウ</t>
    </rPh>
    <phoneticPr fontId="6"/>
  </si>
  <si>
    <t>電子納付番号の入力</t>
    <phoneticPr fontId="6"/>
  </si>
  <si>
    <t>入力したエクセルシート→PDFに変換して保存
取得した必要添付書類→スキャンしてPDF保存</t>
    <rPh sb="0" eb="2">
      <t>ニュウリョク</t>
    </rPh>
    <rPh sb="16" eb="18">
      <t>ヘンカン</t>
    </rPh>
    <rPh sb="20" eb="22">
      <t>ホゾン</t>
    </rPh>
    <phoneticPr fontId="6"/>
  </si>
  <si>
    <t>（公社）全国宅地建物取引業協会連合会</t>
    <rPh sb="1" eb="3">
      <t>コウシャ</t>
    </rPh>
    <rPh sb="4" eb="10">
      <t>ゼンコクタクチタテモノ</t>
    </rPh>
    <rPh sb="10" eb="15">
      <t>トリヒキギョウキョウカイ</t>
    </rPh>
    <rPh sb="15" eb="18">
      <t>レンゴウカイ</t>
    </rPh>
    <phoneticPr fontId="6"/>
  </si>
  <si>
    <t>　の会員である各協会を選択（04）</t>
    <rPh sb="11" eb="13">
      <t>センタク</t>
    </rPh>
    <phoneticPr fontId="6"/>
  </si>
  <si>
    <t>添付ファイル欄にアップロード</t>
    <rPh sb="0" eb="2">
      <t>テンプ</t>
    </rPh>
    <rPh sb="6" eb="7">
      <t>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</si>
</sst>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m\.d;@"/>
    <numFmt numFmtId="177" formatCode="[$-411]ggge&quot;年&quot;m&quot;月&quot;d&quot;日&quot;;@"/>
    <numFmt numFmtId="178" formatCode="#,##0_);[Red]\(#,##0\)"/>
    <numFmt numFmtId="179" formatCode="[$]ggge&quot;年&quot;m&quot;月&quot;d&quot;日&quot;;@" x16r2:formatCode16="[$-ja-JP-x-gannen]ggge&quot;年&quot;m&quot;月&quot;d&quot;日&quot;;@"/>
    <numFmt numFmtId="180" formatCode="[$-411]ge/m/d;@"/>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name val="ＭＳ 明朝"/>
      <family val="1"/>
      <charset val="128"/>
    </font>
    <font>
      <sz val="9"/>
      <name val="ＭＳ 明朝"/>
      <family val="1"/>
      <charset val="128"/>
    </font>
    <font>
      <sz val="5"/>
      <name val="ＭＳ 明朝"/>
      <family val="1"/>
      <charset val="128"/>
    </font>
    <font>
      <b/>
      <sz val="14"/>
      <name val="ＭＳ 明朝"/>
      <family val="1"/>
      <charset val="128"/>
    </font>
    <font>
      <sz val="10"/>
      <name val="ＭＳ 明朝"/>
      <family val="1"/>
      <charset val="128"/>
    </font>
    <font>
      <sz val="14"/>
      <name val="ＭＳ 明朝"/>
      <family val="1"/>
      <charset val="128"/>
    </font>
    <font>
      <sz val="12"/>
      <name val="ＭＳ 明朝"/>
      <family val="1"/>
      <charset val="128"/>
    </font>
    <font>
      <sz val="7"/>
      <name val="ＭＳ 明朝"/>
      <family val="1"/>
      <charset val="128"/>
    </font>
    <font>
      <sz val="11"/>
      <name val="ＭＳ 明朝"/>
      <family val="1"/>
      <charset val="128"/>
    </font>
    <font>
      <sz val="10"/>
      <name val="ＭＳ Ｐゴシック"/>
      <family val="3"/>
      <charset val="128"/>
    </font>
    <font>
      <sz val="9"/>
      <color rgb="FFFF0000"/>
      <name val="ＭＳ 明朝"/>
      <family val="1"/>
      <charset val="128"/>
    </font>
    <font>
      <sz val="8"/>
      <color rgb="FFFF0000"/>
      <name val="ＭＳ 明朝"/>
      <family val="1"/>
      <charset val="128"/>
    </font>
    <font>
      <sz val="11"/>
      <name val="ＭＳ Ｐゴシック"/>
      <family val="3"/>
      <charset val="128"/>
    </font>
    <font>
      <sz val="9"/>
      <name val="HG丸ｺﾞｼｯｸM-PRO"/>
      <family val="3"/>
      <charset val="128"/>
    </font>
    <font>
      <sz val="9"/>
      <color rgb="FFFF0000"/>
      <name val="HG丸ｺﾞｼｯｸM-PRO"/>
      <family val="3"/>
      <charset val="128"/>
    </font>
    <font>
      <sz val="11"/>
      <name val="HG丸ｺﾞｼｯｸM-PRO"/>
      <family val="3"/>
      <charset val="128"/>
    </font>
    <font>
      <sz val="14"/>
      <color rgb="FFFF0000"/>
      <name val="ＭＳ 明朝"/>
      <family val="1"/>
      <charset val="128"/>
    </font>
    <font>
      <b/>
      <sz val="14"/>
      <color rgb="FFFF0000"/>
      <name val="ＭＳ 明朝"/>
      <family val="1"/>
      <charset val="128"/>
    </font>
    <font>
      <sz val="11"/>
      <color rgb="FFFF0000"/>
      <name val="ＭＳ Ｐゴシック"/>
      <family val="3"/>
      <charset val="128"/>
    </font>
    <font>
      <sz val="8"/>
      <color rgb="FFFF0000"/>
      <name val="HG丸ｺﾞｼｯｸM-PRO"/>
      <family val="3"/>
      <charset val="128"/>
    </font>
    <font>
      <b/>
      <sz val="18"/>
      <name val="ＭＳ 明朝"/>
      <family val="1"/>
      <charset val="128"/>
    </font>
    <font>
      <sz val="11"/>
      <color theme="1"/>
      <name val="ＭＳ Ｐゴシック"/>
      <family val="3"/>
      <charset val="128"/>
      <scheme val="minor"/>
    </font>
    <font>
      <sz val="6"/>
      <name val="ＭＳ Ｐゴシック"/>
      <family val="3"/>
      <charset val="128"/>
      <scheme val="minor"/>
    </font>
    <font>
      <sz val="12"/>
      <color theme="1"/>
      <name val="ＭＳ 明朝"/>
      <family val="1"/>
      <charset val="128"/>
    </font>
    <font>
      <sz val="10"/>
      <color theme="1"/>
      <name val="ＭＳ 明朝"/>
      <family val="1"/>
      <charset val="128"/>
    </font>
    <font>
      <sz val="11"/>
      <color theme="1"/>
      <name val="ＭＳ 明朝"/>
      <family val="1"/>
      <charset val="128"/>
    </font>
    <font>
      <sz val="16"/>
      <color theme="1"/>
      <name val="ＭＳ 明朝"/>
      <family val="1"/>
      <charset val="128"/>
    </font>
    <font>
      <sz val="11"/>
      <color indexed="8"/>
      <name val="ＭＳ Ｐゴシック"/>
      <family val="3"/>
      <charset val="128"/>
    </font>
    <font>
      <sz val="12"/>
      <name val="ＭＳ ゴシック"/>
      <family val="3"/>
      <charset val="128"/>
    </font>
    <font>
      <sz val="11"/>
      <color rgb="FFFF0000"/>
      <name val="ＭＳ 明朝"/>
      <family val="1"/>
      <charset val="128"/>
    </font>
    <font>
      <sz val="10"/>
      <color indexed="81"/>
      <name val="ＭＳ Ｐゴシック"/>
      <family val="3"/>
      <charset val="128"/>
    </font>
    <font>
      <sz val="9"/>
      <color theme="1"/>
      <name val="ＭＳ 明朝"/>
      <family val="1"/>
      <charset val="128"/>
    </font>
    <font>
      <sz val="6"/>
      <color theme="1"/>
      <name val="ＭＳ 明朝"/>
      <family val="1"/>
      <charset val="128"/>
    </font>
    <font>
      <sz val="14"/>
      <color theme="1"/>
      <name val="ＭＳ 明朝"/>
      <family val="1"/>
      <charset val="128"/>
    </font>
    <font>
      <b/>
      <sz val="14"/>
      <color theme="1"/>
      <name val="ＭＳ 明朝"/>
      <family val="1"/>
      <charset val="128"/>
    </font>
    <font>
      <sz val="5"/>
      <color theme="1"/>
      <name val="ＭＳ 明朝"/>
      <family val="1"/>
      <charset val="128"/>
    </font>
    <font>
      <sz val="14"/>
      <color indexed="81"/>
      <name val="ＭＳ Ｐゴシック"/>
      <family val="3"/>
      <charset val="128"/>
    </font>
    <font>
      <sz val="13"/>
      <color theme="1"/>
      <name val="ＭＳ 明朝"/>
      <family val="1"/>
      <charset val="128"/>
    </font>
    <font>
      <sz val="11"/>
      <color indexed="81"/>
      <name val="MS P ゴシック"/>
      <family val="3"/>
      <charset val="128"/>
    </font>
    <font>
      <sz val="11"/>
      <color indexed="81"/>
      <name val="ＭＳ Ｐゴシック"/>
      <family val="3"/>
      <charset val="128"/>
    </font>
    <font>
      <sz val="16"/>
      <name val="ＭＳ 明朝"/>
      <family val="1"/>
      <charset val="128"/>
    </font>
    <font>
      <sz val="11"/>
      <color rgb="FFFF0000"/>
      <name val="HG丸ｺﾞｼｯｸM-PRO"/>
      <family val="3"/>
      <charset val="128"/>
    </font>
    <font>
      <b/>
      <sz val="11"/>
      <name val="HG丸ｺﾞｼｯｸM-PRO"/>
      <family val="3"/>
      <charset val="128"/>
    </font>
    <font>
      <u/>
      <sz val="12"/>
      <color theme="1"/>
      <name val="ＭＳ Ｐゴシック"/>
      <family val="3"/>
      <charset val="128"/>
    </font>
    <font>
      <u/>
      <sz val="12"/>
      <color theme="1"/>
      <name val="ＭＳ 明朝"/>
      <family val="1"/>
      <charset val="128"/>
    </font>
    <font>
      <sz val="12"/>
      <color theme="1"/>
      <name val="ＭＳ Ｐゴシック"/>
      <family val="3"/>
      <charset val="128"/>
    </font>
    <font>
      <sz val="12"/>
      <name val="HG丸ｺﾞｼｯｸM-PRO"/>
      <family val="3"/>
      <charset val="128"/>
    </font>
    <font>
      <u/>
      <sz val="11"/>
      <color indexed="81"/>
      <name val="ＭＳ Ｐゴシック"/>
      <family val="3"/>
      <charset val="128"/>
    </font>
    <font>
      <b/>
      <sz val="12"/>
      <color rgb="FFFF0000"/>
      <name val="ＭＳ 明朝"/>
      <family val="1"/>
      <charset val="128"/>
    </font>
    <font>
      <b/>
      <sz val="11"/>
      <color rgb="FFFF0000"/>
      <name val="HG丸ｺﾞｼｯｸM-PRO"/>
      <family val="3"/>
      <charset val="128"/>
    </font>
    <font>
      <b/>
      <sz val="11"/>
      <name val="ＭＳ 明朝"/>
      <family val="1"/>
      <charset val="128"/>
    </font>
    <font>
      <sz val="11"/>
      <color indexed="81"/>
      <name val="ＭＳ Ｐゴシック"/>
      <family val="3"/>
      <charset val="128"/>
      <scheme val="minor"/>
    </font>
    <font>
      <u/>
      <sz val="11"/>
      <name val="ＭＳ 明朝"/>
      <family val="1"/>
      <charset val="128"/>
    </font>
    <font>
      <b/>
      <sz val="11"/>
      <color indexed="81"/>
      <name val="ＭＳ Ｐゴシック"/>
      <family val="3"/>
      <charset val="128"/>
    </font>
    <font>
      <b/>
      <sz val="14"/>
      <color indexed="81"/>
      <name val="MS P ゴシック"/>
      <family val="3"/>
      <charset val="128"/>
    </font>
    <font>
      <b/>
      <sz val="12"/>
      <color indexed="81"/>
      <name val="MS P ゴシック"/>
      <family val="3"/>
      <charset val="128"/>
    </font>
    <font>
      <sz val="12"/>
      <color indexed="81"/>
      <name val="MS P ゴシック"/>
      <family val="3"/>
      <charset val="128"/>
    </font>
    <font>
      <b/>
      <u/>
      <sz val="12"/>
      <color indexed="81"/>
      <name val="MS P ゴシック"/>
      <family val="3"/>
      <charset val="128"/>
    </font>
    <font>
      <sz val="18"/>
      <name val="ＭＳ 明朝"/>
      <family val="1"/>
      <charset val="128"/>
    </font>
    <font>
      <sz val="10"/>
      <color theme="1"/>
      <name val="ＭＳ Ｐゴシック"/>
      <family val="3"/>
      <charset val="128"/>
    </font>
    <font>
      <b/>
      <sz val="11"/>
      <color indexed="81"/>
      <name val="MS P ゴシック"/>
      <family val="3"/>
      <charset val="128"/>
    </font>
    <font>
      <b/>
      <sz val="11"/>
      <color rgb="FFFF0000"/>
      <name val="ＭＳ 明朝"/>
      <family val="1"/>
      <charset val="128"/>
    </font>
    <font>
      <sz val="20"/>
      <color theme="1"/>
      <name val="ＭＳ 明朝"/>
      <family val="1"/>
      <charset val="128"/>
    </font>
    <font>
      <sz val="12"/>
      <color rgb="FFFF0000"/>
      <name val="ＭＳ 明朝"/>
      <family val="1"/>
      <charset val="128"/>
    </font>
    <font>
      <sz val="14"/>
      <color indexed="81"/>
      <name val="MS P ゴシック"/>
      <family val="3"/>
      <charset val="128"/>
    </font>
    <font>
      <b/>
      <sz val="16"/>
      <color rgb="FFFF0000"/>
      <name val="ＭＳ 明朝"/>
      <family val="1"/>
      <charset val="128"/>
    </font>
    <font>
      <b/>
      <sz val="18"/>
      <color indexed="81"/>
      <name val="ＭＳ Ｐゴシック"/>
      <family val="3"/>
      <charset val="128"/>
    </font>
    <font>
      <sz val="16"/>
      <name val="ＭＳ Ｐゴシック"/>
      <family val="3"/>
      <charset val="128"/>
    </font>
    <font>
      <b/>
      <u/>
      <sz val="16"/>
      <color rgb="FFFF0000"/>
      <name val="ＭＳ 明朝"/>
      <family val="1"/>
      <charset val="128"/>
    </font>
    <font>
      <u/>
      <sz val="11"/>
      <color theme="10"/>
      <name val="ＭＳ Ｐゴシック"/>
      <family val="3"/>
      <charset val="128"/>
    </font>
    <font>
      <sz val="11"/>
      <name val="メイリオ"/>
      <family val="3"/>
      <charset val="128"/>
    </font>
    <font>
      <sz val="14"/>
      <name val="メイリオ"/>
      <family val="3"/>
      <charset val="128"/>
    </font>
    <font>
      <b/>
      <sz val="14"/>
      <name val="メイリオ"/>
      <family val="3"/>
      <charset val="128"/>
    </font>
    <font>
      <b/>
      <u/>
      <sz val="14"/>
      <color rgb="FFFF0000"/>
      <name val="メイリオ"/>
      <family val="3"/>
      <charset val="128"/>
    </font>
    <font>
      <b/>
      <sz val="11"/>
      <color rgb="FFFF0000"/>
      <name val="メイリオ"/>
      <family val="3"/>
      <charset val="128"/>
    </font>
    <font>
      <b/>
      <sz val="14"/>
      <color rgb="FFFF0000"/>
      <name val="メイリオ"/>
      <family val="3"/>
      <charset val="128"/>
    </font>
    <font>
      <sz val="14"/>
      <color theme="1"/>
      <name val="メイリオ"/>
      <family val="3"/>
      <charset val="128"/>
    </font>
    <font>
      <sz val="11"/>
      <color theme="1"/>
      <name val="メイリオ"/>
      <family val="3"/>
      <charset val="128"/>
    </font>
  </fonts>
  <fills count="7">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dashed">
        <color indexed="64"/>
      </left>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0">
    <xf numFmtId="0" fontId="0" fillId="0" borderId="0">
      <alignment vertical="center"/>
    </xf>
    <xf numFmtId="0" fontId="5" fillId="0" borderId="0">
      <alignment vertical="center"/>
    </xf>
    <xf numFmtId="38" fontId="19" fillId="0" borderId="0" applyFont="0" applyFill="0" applyBorder="0" applyAlignment="0" applyProtection="0">
      <alignment vertical="center"/>
    </xf>
    <xf numFmtId="0" fontId="28" fillId="0" borderId="0">
      <alignment vertical="center"/>
    </xf>
    <xf numFmtId="0" fontId="4" fillId="0" borderId="0">
      <alignment vertical="center"/>
    </xf>
    <xf numFmtId="0" fontId="34" fillId="0" borderId="0">
      <alignment vertical="center"/>
    </xf>
    <xf numFmtId="0" fontId="3" fillId="0" borderId="0">
      <alignment vertical="center"/>
    </xf>
    <xf numFmtId="0" fontId="2" fillId="0" borderId="0">
      <alignment vertical="center"/>
    </xf>
    <xf numFmtId="0" fontId="1" fillId="0" borderId="0">
      <alignment vertical="center"/>
    </xf>
    <xf numFmtId="0" fontId="76" fillId="0" borderId="0" applyNumberFormat="0" applyFill="0" applyBorder="0" applyAlignment="0" applyProtection="0">
      <alignment vertical="center"/>
    </xf>
  </cellStyleXfs>
  <cellXfs count="882">
    <xf numFmtId="0" fontId="0" fillId="0" borderId="0" xfId="0">
      <alignment vertical="center"/>
    </xf>
    <xf numFmtId="0" fontId="0" fillId="2" borderId="7" xfId="0" applyFill="1" applyBorder="1" applyAlignment="1">
      <alignment horizontal="center" vertical="center"/>
    </xf>
    <xf numFmtId="49" fontId="0" fillId="2" borderId="7" xfId="0" applyNumberFormat="1" applyFill="1" applyBorder="1" applyAlignment="1">
      <alignment horizontal="center" vertical="center"/>
    </xf>
    <xf numFmtId="0" fontId="0" fillId="2" borderId="7" xfId="0" applyFill="1" applyBorder="1">
      <alignment vertical="center"/>
    </xf>
    <xf numFmtId="0" fontId="28" fillId="3" borderId="0" xfId="3" applyFill="1">
      <alignment vertical="center"/>
    </xf>
    <xf numFmtId="0" fontId="8" fillId="0" borderId="0" xfId="0" applyFont="1">
      <alignment vertical="center"/>
    </xf>
    <xf numFmtId="0" fontId="8" fillId="4" borderId="0" xfId="0" applyFont="1" applyFill="1">
      <alignment vertical="center"/>
    </xf>
    <xf numFmtId="0" fontId="8" fillId="4" borderId="0" xfId="0" applyFont="1" applyFill="1" applyAlignment="1">
      <alignment horizontal="center" vertical="center"/>
    </xf>
    <xf numFmtId="0" fontId="9" fillId="4" borderId="7" xfId="0" applyFont="1" applyFill="1" applyBorder="1">
      <alignment vertical="center"/>
    </xf>
    <xf numFmtId="49" fontId="8" fillId="4" borderId="0" xfId="0" applyNumberFormat="1" applyFont="1" applyFill="1" applyAlignment="1">
      <alignment horizontal="center" vertical="center"/>
    </xf>
    <xf numFmtId="0" fontId="8" fillId="4" borderId="0" xfId="0" applyFont="1" applyFill="1" applyAlignment="1">
      <alignment horizontal="center" vertical="center" shrinkToFit="1"/>
    </xf>
    <xf numFmtId="0" fontId="9" fillId="4" borderId="0" xfId="0" applyFont="1" applyFill="1">
      <alignment vertical="center"/>
    </xf>
    <xf numFmtId="0" fontId="0" fillId="4" borderId="0" xfId="0" applyFill="1">
      <alignment vertical="center"/>
    </xf>
    <xf numFmtId="0" fontId="0" fillId="4" borderId="7" xfId="0" applyFill="1" applyBorder="1">
      <alignment vertical="center"/>
    </xf>
    <xf numFmtId="0" fontId="28" fillId="4" borderId="0" xfId="3" applyFill="1">
      <alignment vertical="center"/>
    </xf>
    <xf numFmtId="49" fontId="28" fillId="4" borderId="7" xfId="3" applyNumberFormat="1" applyFill="1" applyBorder="1">
      <alignment vertical="center"/>
    </xf>
    <xf numFmtId="0" fontId="28" fillId="4" borderId="7" xfId="3" applyFill="1" applyBorder="1">
      <alignment vertical="center"/>
    </xf>
    <xf numFmtId="49" fontId="28" fillId="4" borderId="37" xfId="3" applyNumberFormat="1" applyFill="1" applyBorder="1">
      <alignment vertical="center"/>
    </xf>
    <xf numFmtId="0" fontId="28" fillId="4" borderId="35" xfId="3" applyFill="1" applyBorder="1">
      <alignment vertical="center"/>
    </xf>
    <xf numFmtId="49" fontId="28" fillId="4" borderId="23" xfId="3" applyNumberFormat="1" applyFill="1" applyBorder="1">
      <alignment vertical="center"/>
    </xf>
    <xf numFmtId="49" fontId="28" fillId="4" borderId="22" xfId="3" applyNumberFormat="1" applyFill="1" applyBorder="1">
      <alignment vertical="center"/>
    </xf>
    <xf numFmtId="0" fontId="28" fillId="4" borderId="37" xfId="3" applyFill="1" applyBorder="1">
      <alignment vertical="center"/>
    </xf>
    <xf numFmtId="0" fontId="28" fillId="4" borderId="36" xfId="3" applyFill="1" applyBorder="1">
      <alignment vertical="center"/>
    </xf>
    <xf numFmtId="49" fontId="28" fillId="4" borderId="36" xfId="3" applyNumberFormat="1" applyFill="1" applyBorder="1">
      <alignment vertical="center"/>
    </xf>
    <xf numFmtId="0" fontId="28" fillId="4" borderId="37" xfId="3" applyFill="1" applyBorder="1" applyAlignment="1">
      <alignment horizontal="left" vertical="center"/>
    </xf>
    <xf numFmtId="49" fontId="28" fillId="5" borderId="7" xfId="3" applyNumberFormat="1" applyFill="1" applyBorder="1">
      <alignment vertical="center"/>
    </xf>
    <xf numFmtId="49" fontId="28" fillId="5" borderId="7" xfId="3" applyNumberFormat="1" applyFill="1" applyBorder="1" applyAlignment="1">
      <alignment vertical="center" wrapText="1"/>
    </xf>
    <xf numFmtId="49" fontId="28" fillId="5" borderId="22" xfId="3" applyNumberFormat="1" applyFill="1" applyBorder="1" applyAlignment="1">
      <alignment vertical="center" wrapText="1"/>
    </xf>
    <xf numFmtId="0" fontId="11" fillId="4" borderId="0" xfId="0" applyFont="1" applyFill="1">
      <alignment vertical="center"/>
    </xf>
    <xf numFmtId="49" fontId="11" fillId="4" borderId="0" xfId="0" applyNumberFormat="1" applyFont="1" applyFill="1" applyAlignment="1">
      <alignment horizontal="right" vertical="center"/>
    </xf>
    <xf numFmtId="0" fontId="11" fillId="4" borderId="0" xfId="0" applyFont="1" applyFill="1" applyAlignment="1">
      <alignment horizontal="left" vertical="center"/>
    </xf>
    <xf numFmtId="49" fontId="11" fillId="4" borderId="0" xfId="0" applyNumberFormat="1" applyFont="1" applyFill="1" applyAlignment="1">
      <alignment horizontal="right" vertical="center" wrapText="1"/>
    </xf>
    <xf numFmtId="0" fontId="11" fillId="4" borderId="0" xfId="0" applyFont="1" applyFill="1" applyAlignment="1">
      <alignment horizontal="left" vertical="center" wrapText="1"/>
    </xf>
    <xf numFmtId="49" fontId="11" fillId="4" borderId="0" xfId="0" applyNumberFormat="1" applyFont="1" applyFill="1">
      <alignment vertical="center"/>
    </xf>
    <xf numFmtId="0" fontId="20" fillId="4" borderId="0" xfId="0" applyFont="1" applyFill="1">
      <alignment vertical="center"/>
    </xf>
    <xf numFmtId="0" fontId="23" fillId="4" borderId="0" xfId="0" applyFont="1" applyFill="1" applyAlignment="1">
      <alignment horizontal="center" vertical="center"/>
    </xf>
    <xf numFmtId="0" fontId="24" fillId="4" borderId="0" xfId="0" applyFont="1" applyFill="1" applyAlignment="1">
      <alignment horizontal="center" vertical="center"/>
    </xf>
    <xf numFmtId="0" fontId="17" fillId="4" borderId="0" xfId="0" applyFont="1" applyFill="1">
      <alignment vertical="center"/>
    </xf>
    <xf numFmtId="49" fontId="8" fillId="4" borderId="6" xfId="0" applyNumberFormat="1" applyFont="1" applyFill="1" applyBorder="1" applyAlignment="1">
      <alignment horizontal="center" vertical="center"/>
    </xf>
    <xf numFmtId="49" fontId="8" fillId="4" borderId="4" xfId="0" applyNumberFormat="1" applyFont="1" applyFill="1" applyBorder="1" applyAlignment="1">
      <alignment horizontal="center" vertical="center"/>
    </xf>
    <xf numFmtId="49" fontId="8" fillId="4" borderId="5" xfId="0" applyNumberFormat="1" applyFont="1" applyFill="1" applyBorder="1" applyAlignment="1">
      <alignment horizontal="center" vertical="center"/>
    </xf>
    <xf numFmtId="0" fontId="17" fillId="4" borderId="0" xfId="0" applyFont="1" applyFill="1" applyAlignment="1">
      <alignment horizontal="center" vertical="center"/>
    </xf>
    <xf numFmtId="49" fontId="9" fillId="4" borderId="6" xfId="0" applyNumberFormat="1" applyFont="1" applyFill="1" applyBorder="1" applyAlignment="1">
      <alignment horizontal="left" vertical="center"/>
    </xf>
    <xf numFmtId="0" fontId="8" fillId="4" borderId="4" xfId="0" applyFont="1" applyFill="1" applyBorder="1">
      <alignment vertical="center"/>
    </xf>
    <xf numFmtId="0" fontId="8" fillId="4" borderId="5" xfId="0" applyFont="1" applyFill="1" applyBorder="1">
      <alignment vertical="center"/>
    </xf>
    <xf numFmtId="0" fontId="8" fillId="4" borderId="0" xfId="0" applyFont="1" applyFill="1" applyAlignment="1">
      <alignment vertical="center" shrinkToFit="1"/>
    </xf>
    <xf numFmtId="0" fontId="21" fillId="4" borderId="0" xfId="0" applyFont="1" applyFill="1">
      <alignment vertical="center"/>
    </xf>
    <xf numFmtId="49" fontId="9" fillId="4" borderId="6" xfId="0" applyNumberFormat="1" applyFont="1" applyFill="1" applyBorder="1">
      <alignment vertical="center"/>
    </xf>
    <xf numFmtId="49" fontId="8" fillId="4" borderId="4" xfId="0" applyNumberFormat="1" applyFont="1" applyFill="1" applyBorder="1">
      <alignment vertical="center"/>
    </xf>
    <xf numFmtId="49" fontId="8" fillId="4" borderId="5" xfId="0" applyNumberFormat="1" applyFont="1" applyFill="1" applyBorder="1">
      <alignment vertical="center"/>
    </xf>
    <xf numFmtId="49" fontId="8" fillId="4" borderId="0" xfId="0" applyNumberFormat="1" applyFont="1" applyFill="1">
      <alignment vertical="center"/>
    </xf>
    <xf numFmtId="49" fontId="14" fillId="4" borderId="0" xfId="0" applyNumberFormat="1" applyFont="1" applyFill="1" applyAlignment="1">
      <alignment horizontal="distributed" vertical="center"/>
    </xf>
    <xf numFmtId="0" fontId="26" fillId="4" borderId="0" xfId="0" applyFont="1" applyFill="1" applyAlignment="1">
      <alignment vertical="center" wrapText="1"/>
    </xf>
    <xf numFmtId="49" fontId="18" fillId="4" borderId="0" xfId="0" applyNumberFormat="1" applyFont="1" applyFill="1" applyAlignment="1">
      <alignment horizontal="center" vertical="center" shrinkToFit="1"/>
    </xf>
    <xf numFmtId="49" fontId="17" fillId="4" borderId="0" xfId="0" applyNumberFormat="1" applyFont="1" applyFill="1" applyAlignment="1">
      <alignment horizontal="center" vertical="center"/>
    </xf>
    <xf numFmtId="0" fontId="21" fillId="4" borderId="0" xfId="0" applyFont="1" applyFill="1" applyAlignment="1">
      <alignment vertical="center" shrinkToFit="1"/>
    </xf>
    <xf numFmtId="49" fontId="17" fillId="4" borderId="0" xfId="0" applyNumberFormat="1" applyFont="1" applyFill="1">
      <alignment vertical="center"/>
    </xf>
    <xf numFmtId="0" fontId="25" fillId="4" borderId="0" xfId="0" applyFont="1" applyFill="1" applyAlignment="1">
      <alignment vertical="center" shrinkToFit="1"/>
    </xf>
    <xf numFmtId="0" fontId="10" fillId="4" borderId="0" xfId="0" applyFont="1" applyFill="1" applyAlignment="1">
      <alignment horizontal="center" vertical="center"/>
    </xf>
    <xf numFmtId="0" fontId="11" fillId="0" borderId="0" xfId="0" applyFont="1" applyAlignment="1">
      <alignment vertical="center" wrapText="1"/>
    </xf>
    <xf numFmtId="0" fontId="31" fillId="0" borderId="0" xfId="0" applyFont="1">
      <alignment vertical="center"/>
    </xf>
    <xf numFmtId="0" fontId="38" fillId="0" borderId="0" xfId="0" applyFont="1" applyAlignment="1">
      <alignment horizontal="center" vertical="center" shrinkToFit="1"/>
    </xf>
    <xf numFmtId="49" fontId="38" fillId="0" borderId="0" xfId="0" applyNumberFormat="1" applyFont="1" applyAlignment="1">
      <alignment horizontal="center" vertical="center"/>
    </xf>
    <xf numFmtId="0" fontId="39" fillId="0" borderId="0" xfId="0" applyFont="1" applyAlignment="1">
      <alignment horizontal="center" vertical="center" textRotation="255"/>
    </xf>
    <xf numFmtId="0" fontId="38" fillId="0" borderId="0" xfId="0" applyFont="1">
      <alignment vertical="center"/>
    </xf>
    <xf numFmtId="0" fontId="42" fillId="0" borderId="0" xfId="0" applyFont="1">
      <alignment vertical="center"/>
    </xf>
    <xf numFmtId="0" fontId="31" fillId="0" borderId="0" xfId="0" applyFont="1" applyAlignment="1">
      <alignment horizontal="left" vertical="center"/>
    </xf>
    <xf numFmtId="0" fontId="32" fillId="0" borderId="0" xfId="0" applyFont="1">
      <alignment vertical="center"/>
    </xf>
    <xf numFmtId="0" fontId="30" fillId="0" borderId="0" xfId="0" applyFont="1">
      <alignment vertical="center"/>
    </xf>
    <xf numFmtId="0" fontId="11" fillId="0" borderId="0" xfId="0" applyFont="1" applyProtection="1">
      <alignment vertical="center"/>
      <protection locked="0"/>
    </xf>
    <xf numFmtId="0" fontId="31" fillId="0" borderId="27" xfId="0" applyFont="1" applyBorder="1" applyProtection="1">
      <alignment vertical="center"/>
      <protection locked="0"/>
    </xf>
    <xf numFmtId="0" fontId="11" fillId="0" borderId="0" xfId="0" applyFont="1">
      <alignment vertical="center"/>
    </xf>
    <xf numFmtId="0" fontId="13" fillId="4" borderId="0" xfId="0" applyFont="1" applyFill="1">
      <alignment vertical="center"/>
    </xf>
    <xf numFmtId="0" fontId="15" fillId="4" borderId="0" xfId="0" applyFont="1" applyFill="1">
      <alignment vertical="center"/>
    </xf>
    <xf numFmtId="0" fontId="15" fillId="4" borderId="0" xfId="0" applyFont="1" applyFill="1" applyAlignment="1"/>
    <xf numFmtId="0" fontId="15" fillId="4" borderId="0" xfId="0" applyFont="1" applyFill="1" applyAlignment="1">
      <alignment vertical="top"/>
    </xf>
    <xf numFmtId="0" fontId="12" fillId="0" borderId="0" xfId="0" applyFont="1" applyProtection="1">
      <alignment vertical="center"/>
      <protection locked="0"/>
    </xf>
    <xf numFmtId="0" fontId="15" fillId="0" borderId="0" xfId="0" applyFont="1" applyProtection="1">
      <alignment vertical="center"/>
      <protection locked="0"/>
    </xf>
    <xf numFmtId="0" fontId="15" fillId="0" borderId="8" xfId="0" applyFont="1" applyBorder="1" applyProtection="1">
      <alignment vertical="center"/>
      <protection locked="0"/>
    </xf>
    <xf numFmtId="0" fontId="15" fillId="0" borderId="17" xfId="0" applyFont="1" applyBorder="1" applyAlignment="1" applyProtection="1">
      <alignment horizontal="center" vertical="center"/>
      <protection locked="0"/>
    </xf>
    <xf numFmtId="0" fontId="11" fillId="0" borderId="18" xfId="0" applyFont="1" applyBorder="1" applyProtection="1">
      <alignment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3" fillId="0" borderId="0" xfId="0" applyFont="1" applyAlignment="1" applyProtection="1">
      <protection locked="0"/>
    </xf>
    <xf numFmtId="0" fontId="11" fillId="0" borderId="26" xfId="0" applyFont="1" applyBorder="1" applyProtection="1">
      <alignment vertical="center"/>
      <protection locked="0"/>
    </xf>
    <xf numFmtId="0" fontId="11" fillId="0" borderId="0" xfId="0" applyFont="1" applyAlignment="1" applyProtection="1">
      <alignment horizontal="left" vertical="center"/>
      <protection locked="0"/>
    </xf>
    <xf numFmtId="0" fontId="11" fillId="0" borderId="14" xfId="0" applyFont="1" applyBorder="1" applyAlignment="1" applyProtection="1">
      <alignment horizontal="left" vertical="center"/>
      <protection locked="0"/>
    </xf>
    <xf numFmtId="0" fontId="11" fillId="0" borderId="15" xfId="0" applyFont="1" applyBorder="1" applyProtection="1">
      <alignment vertical="center"/>
      <protection locked="0"/>
    </xf>
    <xf numFmtId="0" fontId="11" fillId="0" borderId="27" xfId="0" applyFont="1" applyBorder="1" applyProtection="1">
      <alignment vertical="center"/>
      <protection locked="0"/>
    </xf>
    <xf numFmtId="0" fontId="11" fillId="0" borderId="14" xfId="0" applyFont="1" applyBorder="1" applyProtection="1">
      <alignment vertical="center"/>
      <protection locked="0"/>
    </xf>
    <xf numFmtId="0" fontId="11" fillId="0" borderId="11" xfId="0" applyFont="1" applyBorder="1" applyProtection="1">
      <alignment vertical="center"/>
      <protection locked="0"/>
    </xf>
    <xf numFmtId="0" fontId="11" fillId="0" borderId="12" xfId="0" applyFont="1" applyBorder="1" applyProtection="1">
      <alignment vertical="center"/>
      <protection locked="0"/>
    </xf>
    <xf numFmtId="0" fontId="11" fillId="0" borderId="13" xfId="0" applyFont="1" applyBorder="1" applyProtection="1">
      <alignment vertical="center"/>
      <protection locked="0"/>
    </xf>
    <xf numFmtId="0" fontId="12" fillId="0" borderId="0" xfId="0" applyFont="1" applyAlignment="1" applyProtection="1">
      <alignment horizontal="right" vertical="center"/>
      <protection locked="0"/>
    </xf>
    <xf numFmtId="0" fontId="12" fillId="0" borderId="15" xfId="0" applyFont="1" applyBorder="1" applyAlignment="1" applyProtection="1">
      <alignment horizontal="right" vertical="center"/>
      <protection locked="0"/>
    </xf>
    <xf numFmtId="0" fontId="11" fillId="0" borderId="24" xfId="0" applyFont="1" applyBorder="1" applyProtection="1">
      <alignment vertical="center"/>
      <protection locked="0"/>
    </xf>
    <xf numFmtId="0" fontId="11" fillId="0" borderId="16" xfId="0" applyFont="1" applyBorder="1" applyProtection="1">
      <alignment vertical="center"/>
      <protection locked="0"/>
    </xf>
    <xf numFmtId="0" fontId="11" fillId="0" borderId="25" xfId="0" applyFont="1" applyBorder="1" applyProtection="1">
      <alignment vertical="center"/>
      <protection locked="0"/>
    </xf>
    <xf numFmtId="0" fontId="11" fillId="0" borderId="27" xfId="0" applyFont="1" applyBorder="1" applyAlignment="1" applyProtection="1">
      <alignment horizontal="left" vertical="center"/>
      <protection locked="0"/>
    </xf>
    <xf numFmtId="0" fontId="11" fillId="0" borderId="19" xfId="0" applyFont="1" applyBorder="1" applyProtection="1">
      <alignment vertical="center"/>
      <protection locked="0"/>
    </xf>
    <xf numFmtId="0" fontId="11" fillId="0" borderId="10" xfId="0" applyFont="1" applyBorder="1" applyProtection="1">
      <alignment vertical="center"/>
      <protection locked="0"/>
    </xf>
    <xf numFmtId="0" fontId="11" fillId="0" borderId="20" xfId="0" applyFont="1" applyBorder="1" applyProtection="1">
      <alignment vertical="center"/>
      <protection locked="0"/>
    </xf>
    <xf numFmtId="49" fontId="11" fillId="0" borderId="14" xfId="0" applyNumberFormat="1" applyFont="1" applyBorder="1" applyAlignment="1" applyProtection="1">
      <alignment horizontal="right" vertical="center" wrapText="1"/>
      <protection locked="0"/>
    </xf>
    <xf numFmtId="49" fontId="11" fillId="0" borderId="0" xfId="0" applyNumberFormat="1" applyFont="1" applyAlignment="1" applyProtection="1">
      <alignment horizontal="right" vertical="center" wrapText="1"/>
      <protection locked="0"/>
    </xf>
    <xf numFmtId="0" fontId="11" fillId="0" borderId="0" xfId="0" applyFont="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49" fontId="11" fillId="0" borderId="24" xfId="0" applyNumberFormat="1" applyFont="1" applyBorder="1" applyAlignment="1" applyProtection="1">
      <alignment horizontal="right" vertical="center" wrapText="1"/>
      <protection locked="0"/>
    </xf>
    <xf numFmtId="49" fontId="11" fillId="0" borderId="16" xfId="0" applyNumberFormat="1" applyFont="1" applyBorder="1" applyAlignment="1" applyProtection="1">
      <alignment horizontal="right" vertical="center" wrapText="1"/>
      <protection locked="0"/>
    </xf>
    <xf numFmtId="0" fontId="11" fillId="0" borderId="16" xfId="0" applyFont="1" applyBorder="1" applyAlignment="1" applyProtection="1">
      <alignment horizontal="left" vertical="center" wrapText="1"/>
      <protection locked="0"/>
    </xf>
    <xf numFmtId="0" fontId="11" fillId="0" borderId="25" xfId="0" applyFont="1" applyBorder="1" applyAlignment="1" applyProtection="1">
      <alignment horizontal="left" vertical="center" wrapText="1"/>
      <protection locked="0"/>
    </xf>
    <xf numFmtId="0" fontId="31" fillId="0" borderId="19" xfId="0" applyFont="1" applyBorder="1">
      <alignment vertical="center"/>
    </xf>
    <xf numFmtId="0" fontId="31" fillId="0" borderId="10" xfId="0" applyFont="1" applyBorder="1">
      <alignment vertical="center"/>
    </xf>
    <xf numFmtId="0" fontId="32" fillId="0" borderId="10" xfId="0" applyFont="1" applyBorder="1" applyAlignment="1">
      <alignment horizontal="right" vertical="center"/>
    </xf>
    <xf numFmtId="0" fontId="31" fillId="0" borderId="8" xfId="0" applyFont="1" applyBorder="1" applyAlignment="1">
      <alignment horizontal="center" vertical="center"/>
    </xf>
    <xf numFmtId="0" fontId="31" fillId="0" borderId="17" xfId="0" applyFont="1" applyBorder="1" applyAlignment="1">
      <alignment horizontal="right" vertical="center"/>
    </xf>
    <xf numFmtId="0" fontId="31" fillId="0" borderId="18" xfId="0" applyFont="1" applyBorder="1" applyAlignment="1">
      <alignment horizontal="right" vertical="center"/>
    </xf>
    <xf numFmtId="0" fontId="31" fillId="0" borderId="19" xfId="0" applyFont="1" applyBorder="1" applyAlignment="1">
      <alignment horizontal="center" vertical="center"/>
    </xf>
    <xf numFmtId="0" fontId="31" fillId="0" borderId="10" xfId="0" applyFont="1" applyBorder="1" applyAlignment="1">
      <alignment horizontal="right" vertical="center"/>
    </xf>
    <xf numFmtId="0" fontId="31" fillId="0" borderId="0" xfId="0" applyFont="1" applyAlignment="1">
      <alignment horizontal="center" vertical="center"/>
    </xf>
    <xf numFmtId="0" fontId="32" fillId="0" borderId="0" xfId="0" applyFont="1" applyAlignment="1">
      <alignment horizontal="right" vertical="center"/>
    </xf>
    <xf numFmtId="0" fontId="30" fillId="0" borderId="0" xfId="0" applyFont="1" applyAlignment="1">
      <alignment horizontal="left" vertical="center" wrapText="1"/>
    </xf>
    <xf numFmtId="0" fontId="15" fillId="6" borderId="30" xfId="0" applyFont="1" applyFill="1" applyBorder="1" applyProtection="1">
      <alignment vertical="center"/>
      <protection locked="0"/>
    </xf>
    <xf numFmtId="0" fontId="11" fillId="0" borderId="30" xfId="0" applyFont="1" applyBorder="1">
      <alignment vertical="center"/>
    </xf>
    <xf numFmtId="0" fontId="12" fillId="4" borderId="0" xfId="0" applyFont="1" applyFill="1" applyAlignment="1">
      <alignment horizontal="center" vertical="center"/>
    </xf>
    <xf numFmtId="0" fontId="0" fillId="4" borderId="0" xfId="0" applyFill="1" applyAlignment="1">
      <alignment horizontal="center" vertical="center"/>
    </xf>
    <xf numFmtId="0" fontId="32" fillId="0" borderId="22" xfId="0" applyFont="1" applyBorder="1" applyAlignment="1">
      <alignment horizontal="center" vertical="center"/>
    </xf>
    <xf numFmtId="0" fontId="31" fillId="0" borderId="0" xfId="0" applyFont="1" applyAlignment="1">
      <alignment horizontal="right" vertical="center"/>
    </xf>
    <xf numFmtId="0" fontId="32" fillId="0" borderId="0" xfId="0" applyFont="1" applyAlignment="1">
      <alignment horizontal="center" vertical="center"/>
    </xf>
    <xf numFmtId="0" fontId="41" fillId="0" borderId="0" xfId="0" applyFont="1" applyAlignment="1">
      <alignment horizontal="center" vertical="center"/>
    </xf>
    <xf numFmtId="0" fontId="31" fillId="0" borderId="17" xfId="0" applyFont="1" applyBorder="1">
      <alignment vertical="center"/>
    </xf>
    <xf numFmtId="0" fontId="31" fillId="0" borderId="18" xfId="0" applyFont="1" applyBorder="1">
      <alignment vertical="center"/>
    </xf>
    <xf numFmtId="0" fontId="31" fillId="0" borderId="26" xfId="0" applyFont="1" applyBorder="1">
      <alignment vertical="center"/>
    </xf>
    <xf numFmtId="0" fontId="11" fillId="4" borderId="7" xfId="0" applyFont="1" applyFill="1" applyBorder="1" applyAlignment="1">
      <alignment horizontal="center" vertical="center"/>
    </xf>
    <xf numFmtId="0" fontId="11" fillId="4" borderId="26" xfId="0" applyFont="1" applyFill="1" applyBorder="1" applyAlignment="1">
      <alignment horizontal="left" vertical="center"/>
    </xf>
    <xf numFmtId="0" fontId="11" fillId="4" borderId="0" xfId="0" applyFont="1" applyFill="1" applyAlignment="1">
      <alignment horizontal="right" vertical="center"/>
    </xf>
    <xf numFmtId="0" fontId="11" fillId="4" borderId="26" xfId="0" applyFont="1" applyFill="1" applyBorder="1">
      <alignment vertical="center"/>
    </xf>
    <xf numFmtId="0" fontId="11" fillId="4" borderId="20" xfId="0" applyFont="1" applyFill="1" applyBorder="1">
      <alignment vertical="center"/>
    </xf>
    <xf numFmtId="49" fontId="32" fillId="0" borderId="0" xfId="0" applyNumberFormat="1" applyFont="1" applyAlignment="1" applyProtection="1">
      <alignment vertical="center" wrapText="1"/>
      <protection locked="0"/>
    </xf>
    <xf numFmtId="49" fontId="32" fillId="0" borderId="0" xfId="0" applyNumberFormat="1" applyFont="1" applyAlignment="1" applyProtection="1">
      <alignment horizontal="center" vertical="center" wrapText="1"/>
      <protection locked="0"/>
    </xf>
    <xf numFmtId="49" fontId="32" fillId="0" borderId="0" xfId="0" applyNumberFormat="1" applyFont="1" applyAlignment="1" applyProtection="1">
      <alignment horizontal="right" vertical="center" wrapText="1"/>
      <protection locked="0"/>
    </xf>
    <xf numFmtId="49" fontId="32" fillId="0" borderId="27" xfId="0" applyNumberFormat="1" applyFont="1" applyBorder="1" applyAlignment="1" applyProtection="1">
      <alignment horizontal="right" vertical="center" wrapText="1"/>
      <protection locked="0"/>
    </xf>
    <xf numFmtId="0" fontId="31" fillId="0" borderId="8" xfId="0" applyFont="1" applyBorder="1">
      <alignment vertical="center"/>
    </xf>
    <xf numFmtId="0" fontId="31" fillId="0" borderId="27" xfId="0" applyFont="1" applyBorder="1">
      <alignment vertical="center"/>
    </xf>
    <xf numFmtId="0" fontId="31" fillId="0" borderId="27" xfId="0" applyFont="1" applyBorder="1" applyAlignment="1">
      <alignment vertical="center" wrapText="1"/>
    </xf>
    <xf numFmtId="0" fontId="31" fillId="0" borderId="0" xfId="0" applyFont="1" applyAlignment="1">
      <alignment vertical="center" wrapText="1"/>
    </xf>
    <xf numFmtId="0" fontId="31" fillId="0" borderId="26" xfId="0" applyFont="1" applyBorder="1" applyAlignment="1">
      <alignment vertical="center" wrapText="1"/>
    </xf>
    <xf numFmtId="0" fontId="31" fillId="0" borderId="0" xfId="0" applyFont="1" applyAlignment="1">
      <alignment horizontal="distributed" vertical="center"/>
    </xf>
    <xf numFmtId="0" fontId="30" fillId="0" borderId="0" xfId="0" applyFont="1" applyAlignment="1">
      <alignment vertical="center" wrapText="1"/>
    </xf>
    <xf numFmtId="0" fontId="30" fillId="0" borderId="7" xfId="0" applyFont="1" applyBorder="1" applyAlignment="1">
      <alignment horizontal="center" vertical="center"/>
    </xf>
    <xf numFmtId="0" fontId="40" fillId="0" borderId="7" xfId="0" applyFont="1" applyBorder="1" applyAlignment="1">
      <alignment horizontal="center" vertical="center"/>
    </xf>
    <xf numFmtId="0" fontId="30" fillId="0" borderId="0" xfId="0" applyFont="1" applyAlignment="1">
      <alignment horizontal="right" vertical="center"/>
    </xf>
    <xf numFmtId="0" fontId="30" fillId="0" borderId="0" xfId="0" applyFont="1" applyAlignment="1">
      <alignment horizontal="right" vertical="center" wrapText="1"/>
    </xf>
    <xf numFmtId="0" fontId="32" fillId="0" borderId="17" xfId="0" applyFont="1" applyBorder="1" applyAlignment="1">
      <alignment horizontal="right" vertical="center"/>
    </xf>
    <xf numFmtId="0" fontId="32" fillId="0" borderId="20" xfId="0" applyFont="1" applyBorder="1" applyAlignment="1">
      <alignment horizontal="right" vertical="center"/>
    </xf>
    <xf numFmtId="0" fontId="40" fillId="0" borderId="0" xfId="0" applyFont="1" applyAlignment="1">
      <alignment vertical="center" shrinkToFit="1"/>
    </xf>
    <xf numFmtId="0" fontId="11" fillId="4" borderId="8" xfId="0" applyFont="1" applyFill="1" applyBorder="1">
      <alignment vertical="center"/>
    </xf>
    <xf numFmtId="0" fontId="11" fillId="4" borderId="18" xfId="0" applyFont="1" applyFill="1" applyBorder="1">
      <alignment vertical="center"/>
    </xf>
    <xf numFmtId="0" fontId="11" fillId="4" borderId="27" xfId="0" applyFont="1" applyFill="1" applyBorder="1">
      <alignment vertical="center"/>
    </xf>
    <xf numFmtId="0" fontId="11" fillId="4" borderId="34" xfId="0" applyFont="1" applyFill="1" applyBorder="1">
      <alignment vertical="center"/>
    </xf>
    <xf numFmtId="0" fontId="11" fillId="4" borderId="32" xfId="0" applyFont="1" applyFill="1" applyBorder="1">
      <alignment vertical="center"/>
    </xf>
    <xf numFmtId="0" fontId="15" fillId="4" borderId="31" xfId="0" applyFont="1" applyFill="1" applyBorder="1">
      <alignment vertical="center"/>
    </xf>
    <xf numFmtId="0" fontId="15" fillId="4" borderId="30" xfId="0" applyFont="1" applyFill="1" applyBorder="1">
      <alignment vertical="center"/>
    </xf>
    <xf numFmtId="0" fontId="11" fillId="4" borderId="19" xfId="0" applyFont="1" applyFill="1" applyBorder="1">
      <alignment vertical="center"/>
    </xf>
    <xf numFmtId="0" fontId="15" fillId="4" borderId="28" xfId="0" applyFont="1" applyFill="1" applyBorder="1">
      <alignment vertical="center"/>
    </xf>
    <xf numFmtId="0" fontId="32" fillId="0" borderId="0" xfId="0" applyFont="1" applyAlignment="1">
      <alignment horizontal="left" vertical="center"/>
    </xf>
    <xf numFmtId="0" fontId="32" fillId="0" borderId="0" xfId="0" applyFont="1" applyAlignment="1">
      <alignment horizontal="distributed" vertical="center"/>
    </xf>
    <xf numFmtId="0" fontId="15" fillId="4" borderId="6"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7" xfId="0" applyFont="1" applyFill="1" applyBorder="1" applyAlignment="1">
      <alignment horizontal="center" vertical="center"/>
    </xf>
    <xf numFmtId="0" fontId="8" fillId="4" borderId="10" xfId="0" applyFont="1" applyFill="1" applyBorder="1">
      <alignment vertical="center"/>
    </xf>
    <xf numFmtId="0" fontId="22" fillId="6" borderId="1" xfId="0" applyFont="1" applyFill="1" applyBorder="1" applyAlignment="1" applyProtection="1">
      <alignment horizontal="center" vertical="center"/>
      <protection locked="0"/>
    </xf>
    <xf numFmtId="49" fontId="22" fillId="6" borderId="1" xfId="0" applyNumberFormat="1" applyFont="1" applyFill="1" applyBorder="1" applyProtection="1">
      <alignment vertical="center"/>
      <protection locked="0"/>
    </xf>
    <xf numFmtId="0" fontId="22" fillId="4" borderId="0" xfId="0" applyFont="1" applyFill="1">
      <alignment vertical="center"/>
    </xf>
    <xf numFmtId="0" fontId="48" fillId="4" borderId="0" xfId="0" applyFont="1" applyFill="1">
      <alignment vertical="center"/>
    </xf>
    <xf numFmtId="0" fontId="22" fillId="4" borderId="0" xfId="0" applyFont="1" applyFill="1" applyAlignment="1">
      <alignment horizontal="center" vertical="center"/>
    </xf>
    <xf numFmtId="0" fontId="49" fillId="4" borderId="0" xfId="0" applyFont="1" applyFill="1">
      <alignment vertical="center"/>
    </xf>
    <xf numFmtId="0" fontId="50" fillId="0" borderId="8" xfId="0" applyFont="1" applyBorder="1">
      <alignment vertical="center"/>
    </xf>
    <xf numFmtId="0" fontId="50" fillId="0" borderId="17" xfId="0" applyFont="1" applyBorder="1">
      <alignment vertical="center"/>
    </xf>
    <xf numFmtId="0" fontId="51" fillId="0" borderId="17" xfId="0" applyFont="1" applyBorder="1">
      <alignment vertical="center"/>
    </xf>
    <xf numFmtId="0" fontId="30" fillId="0" borderId="17" xfId="0" applyFont="1" applyBorder="1">
      <alignment vertical="center"/>
    </xf>
    <xf numFmtId="0" fontId="52" fillId="0" borderId="27" xfId="0" applyFont="1" applyBorder="1">
      <alignment vertical="center"/>
    </xf>
    <xf numFmtId="0" fontId="52" fillId="0" borderId="0" xfId="0" applyFont="1">
      <alignment vertical="center"/>
    </xf>
    <xf numFmtId="0" fontId="52" fillId="0" borderId="19" xfId="0" applyFont="1" applyBorder="1">
      <alignment vertical="center"/>
    </xf>
    <xf numFmtId="0" fontId="52" fillId="0" borderId="10" xfId="0" applyFont="1" applyBorder="1">
      <alignment vertical="center"/>
    </xf>
    <xf numFmtId="0" fontId="30" fillId="0" borderId="10" xfId="0" applyFont="1" applyBorder="1">
      <alignment vertical="center"/>
    </xf>
    <xf numFmtId="0" fontId="8" fillId="4" borderId="17" xfId="0" applyFont="1" applyFill="1" applyBorder="1">
      <alignment vertical="center"/>
    </xf>
    <xf numFmtId="0" fontId="8" fillId="4" borderId="18" xfId="0" applyFont="1" applyFill="1" applyBorder="1">
      <alignment vertical="center"/>
    </xf>
    <xf numFmtId="0" fontId="8" fillId="4" borderId="26" xfId="0" applyFont="1" applyFill="1" applyBorder="1">
      <alignment vertical="center"/>
    </xf>
    <xf numFmtId="0" fontId="8" fillId="4" borderId="20" xfId="0" applyFont="1" applyFill="1" applyBorder="1">
      <alignment vertical="center"/>
    </xf>
    <xf numFmtId="0" fontId="30" fillId="0" borderId="0" xfId="0" applyFont="1" applyAlignment="1">
      <alignment horizontal="right" vertical="top"/>
    </xf>
    <xf numFmtId="0" fontId="48" fillId="4" borderId="0" xfId="0" applyFont="1" applyFill="1" applyAlignment="1">
      <alignment horizontal="center"/>
    </xf>
    <xf numFmtId="0" fontId="48" fillId="4" borderId="0" xfId="0" applyFont="1" applyFill="1" applyAlignment="1">
      <alignment horizontal="center" wrapText="1"/>
    </xf>
    <xf numFmtId="0" fontId="48" fillId="4" borderId="0" xfId="0" applyFont="1" applyFill="1" applyAlignment="1">
      <alignment wrapText="1"/>
    </xf>
    <xf numFmtId="0" fontId="22" fillId="6" borderId="1" xfId="0" applyFont="1" applyFill="1" applyBorder="1" applyProtection="1">
      <alignment vertical="center"/>
      <protection locked="0"/>
    </xf>
    <xf numFmtId="0" fontId="49" fillId="4" borderId="0" xfId="0" applyFont="1" applyFill="1" applyAlignment="1">
      <alignment horizontal="center" vertical="center"/>
    </xf>
    <xf numFmtId="49" fontId="22" fillId="6" borderId="1" xfId="0" applyNumberFormat="1"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shrinkToFit="1"/>
      <protection locked="0"/>
    </xf>
    <xf numFmtId="0" fontId="15" fillId="6" borderId="1" xfId="0" applyFont="1" applyFill="1" applyBorder="1" applyAlignment="1" applyProtection="1">
      <alignment horizontal="center" vertical="center"/>
      <protection locked="0"/>
    </xf>
    <xf numFmtId="0" fontId="15" fillId="4" borderId="22" xfId="0" applyFont="1" applyFill="1" applyBorder="1" applyAlignment="1">
      <alignment horizontal="center" vertical="center" shrinkToFit="1"/>
    </xf>
    <xf numFmtId="49" fontId="53" fillId="6" borderId="1" xfId="0" applyNumberFormat="1" applyFont="1" applyFill="1" applyBorder="1" applyProtection="1">
      <alignment vertical="center"/>
      <protection locked="0"/>
    </xf>
    <xf numFmtId="0" fontId="15" fillId="4" borderId="10" xfId="0" applyFont="1" applyFill="1" applyBorder="1">
      <alignment vertical="center"/>
    </xf>
    <xf numFmtId="0" fontId="0" fillId="0" borderId="0" xfId="0" applyAlignment="1">
      <alignment horizontal="center" vertical="center"/>
    </xf>
    <xf numFmtId="0" fontId="7" fillId="0" borderId="26" xfId="0" applyFont="1" applyBorder="1">
      <alignment vertical="center"/>
    </xf>
    <xf numFmtId="0" fontId="12" fillId="0" borderId="0" xfId="0" applyFont="1">
      <alignment vertical="center"/>
    </xf>
    <xf numFmtId="0" fontId="35" fillId="0" borderId="0" xfId="0" applyFont="1">
      <alignment vertical="center"/>
    </xf>
    <xf numFmtId="0" fontId="7" fillId="0" borderId="18" xfId="0" applyFont="1" applyBorder="1">
      <alignment vertical="center"/>
    </xf>
    <xf numFmtId="0" fontId="55" fillId="0" borderId="0" xfId="0" applyFont="1">
      <alignment vertical="center"/>
    </xf>
    <xf numFmtId="0" fontId="15" fillId="4" borderId="23" xfId="0" applyFont="1" applyFill="1" applyBorder="1" applyAlignment="1">
      <alignment horizontal="center" vertical="center"/>
    </xf>
    <xf numFmtId="0" fontId="15" fillId="0" borderId="0" xfId="0" applyFont="1">
      <alignment vertical="center"/>
    </xf>
    <xf numFmtId="0" fontId="15" fillId="4" borderId="21" xfId="0" applyFont="1" applyFill="1" applyBorder="1">
      <alignment vertical="center"/>
    </xf>
    <xf numFmtId="0" fontId="15" fillId="0" borderId="0" xfId="0" applyFont="1" applyAlignment="1">
      <alignment vertical="center" wrapText="1"/>
    </xf>
    <xf numFmtId="177" fontId="22" fillId="4" borderId="15" xfId="0" applyNumberFormat="1" applyFont="1" applyFill="1" applyBorder="1">
      <alignment vertical="center"/>
    </xf>
    <xf numFmtId="177" fontId="49" fillId="4" borderId="0" xfId="0" applyNumberFormat="1" applyFont="1" applyFill="1" applyAlignment="1">
      <alignment horizontal="left" vertical="center"/>
    </xf>
    <xf numFmtId="0" fontId="56" fillId="4" borderId="0" xfId="0" applyFont="1" applyFill="1" applyAlignment="1"/>
    <xf numFmtId="0" fontId="48" fillId="4" borderId="0" xfId="0" applyFont="1" applyFill="1" applyAlignment="1">
      <alignment vertical="top" wrapText="1"/>
    </xf>
    <xf numFmtId="0" fontId="15" fillId="4" borderId="0" xfId="0" applyFont="1" applyFill="1" applyAlignment="1">
      <alignment horizontal="center" vertical="center"/>
    </xf>
    <xf numFmtId="0" fontId="56" fillId="4" borderId="0" xfId="0" applyFont="1" applyFill="1" applyAlignment="1">
      <alignment vertical="center" wrapText="1"/>
    </xf>
    <xf numFmtId="0" fontId="11" fillId="4" borderId="0" xfId="0" applyFont="1" applyFill="1" applyAlignment="1">
      <alignment vertical="center" wrapText="1"/>
    </xf>
    <xf numFmtId="0" fontId="32" fillId="0" borderId="7" xfId="0" applyFont="1" applyBorder="1" applyAlignment="1">
      <alignment horizontal="center" vertical="center" wrapText="1"/>
    </xf>
    <xf numFmtId="0" fontId="48" fillId="4" borderId="0" xfId="0" applyFont="1" applyFill="1" applyAlignment="1">
      <alignment vertical="center" wrapText="1"/>
    </xf>
    <xf numFmtId="178" fontId="12" fillId="6" borderId="30" xfId="0" applyNumberFormat="1" applyFont="1" applyFill="1" applyBorder="1" applyProtection="1">
      <alignment vertical="center"/>
      <protection locked="0"/>
    </xf>
    <xf numFmtId="178" fontId="12" fillId="4" borderId="31" xfId="0" applyNumberFormat="1" applyFont="1" applyFill="1" applyBorder="1">
      <alignment vertical="center"/>
    </xf>
    <xf numFmtId="178" fontId="12" fillId="6" borderId="26" xfId="0" applyNumberFormat="1" applyFont="1" applyFill="1" applyBorder="1" applyProtection="1">
      <alignment vertical="center"/>
      <protection locked="0"/>
    </xf>
    <xf numFmtId="178" fontId="12" fillId="4" borderId="20" xfId="0" applyNumberFormat="1" applyFont="1" applyFill="1" applyBorder="1">
      <alignment vertical="center"/>
    </xf>
    <xf numFmtId="0" fontId="13" fillId="4" borderId="0" xfId="0" applyFont="1" applyFill="1" applyAlignment="1">
      <alignment horizontal="distributed" vertical="center"/>
    </xf>
    <xf numFmtId="0" fontId="13" fillId="4" borderId="33" xfId="0" applyFont="1" applyFill="1" applyBorder="1">
      <alignment vertical="center"/>
    </xf>
    <xf numFmtId="0" fontId="13" fillId="4" borderId="33" xfId="0" applyFont="1" applyFill="1" applyBorder="1" applyAlignment="1">
      <alignment horizontal="distributed" vertical="center"/>
    </xf>
    <xf numFmtId="0" fontId="13" fillId="4" borderId="10" xfId="0" applyFont="1" applyFill="1" applyBorder="1">
      <alignment vertical="center"/>
    </xf>
    <xf numFmtId="0" fontId="13" fillId="4" borderId="10" xfId="0" applyFont="1" applyFill="1" applyBorder="1" applyAlignment="1">
      <alignment horizontal="distributed" vertical="center"/>
    </xf>
    <xf numFmtId="0" fontId="13" fillId="4" borderId="0" xfId="0" applyFont="1" applyFill="1" applyAlignment="1">
      <alignment horizontal="right" vertical="center"/>
    </xf>
    <xf numFmtId="0" fontId="13" fillId="4" borderId="7" xfId="0" applyFont="1" applyFill="1" applyBorder="1" applyAlignment="1">
      <alignment horizontal="center" vertical="center"/>
    </xf>
    <xf numFmtId="0" fontId="15" fillId="6" borderId="0" xfId="0" applyFont="1" applyFill="1" applyAlignment="1" applyProtection="1">
      <alignment horizontal="center" vertical="center"/>
      <protection locked="0"/>
    </xf>
    <xf numFmtId="0" fontId="40" fillId="6" borderId="0" xfId="0" applyFont="1" applyFill="1" applyProtection="1">
      <alignment vertical="center"/>
      <protection locked="0"/>
    </xf>
    <xf numFmtId="0" fontId="30" fillId="0" borderId="0" xfId="0" applyFont="1" applyAlignment="1">
      <alignment horizontal="distributed" vertical="center"/>
    </xf>
    <xf numFmtId="0" fontId="56" fillId="4" borderId="0" xfId="0" applyFont="1" applyFill="1" applyAlignment="1">
      <alignment vertical="top"/>
    </xf>
    <xf numFmtId="0" fontId="36" fillId="6" borderId="1" xfId="0" applyFont="1" applyFill="1" applyBorder="1" applyAlignment="1" applyProtection="1">
      <alignment horizontal="center" vertical="center"/>
      <protection locked="0"/>
    </xf>
    <xf numFmtId="0" fontId="15" fillId="4" borderId="19" xfId="0" applyFont="1" applyFill="1" applyBorder="1" applyAlignment="1">
      <alignment horizontal="center" vertical="center" shrinkToFit="1"/>
    </xf>
    <xf numFmtId="0" fontId="11" fillId="4" borderId="22" xfId="0" applyFont="1" applyFill="1" applyBorder="1" applyAlignment="1">
      <alignment horizontal="center" vertical="center"/>
    </xf>
    <xf numFmtId="0" fontId="15" fillId="4" borderId="8" xfId="0" applyFont="1" applyFill="1" applyBorder="1" applyAlignment="1">
      <alignment horizontal="center" vertical="center" shrinkToFit="1"/>
    </xf>
    <xf numFmtId="3" fontId="32" fillId="6" borderId="48" xfId="0" applyNumberFormat="1" applyFont="1" applyFill="1" applyBorder="1" applyAlignment="1" applyProtection="1">
      <alignment vertical="center" shrinkToFit="1"/>
      <protection locked="0"/>
    </xf>
    <xf numFmtId="3" fontId="32" fillId="6" borderId="47" xfId="0" applyNumberFormat="1" applyFont="1" applyFill="1" applyBorder="1" applyAlignment="1" applyProtection="1">
      <alignment vertical="center" shrinkToFit="1"/>
      <protection locked="0"/>
    </xf>
    <xf numFmtId="3" fontId="32" fillId="6" borderId="49" xfId="0" applyNumberFormat="1" applyFont="1" applyFill="1" applyBorder="1" applyAlignment="1" applyProtection="1">
      <alignment vertical="center" shrinkToFit="1"/>
      <protection locked="0"/>
    </xf>
    <xf numFmtId="3" fontId="32" fillId="0" borderId="30" xfId="0" applyNumberFormat="1" applyFont="1" applyBorder="1" applyAlignment="1">
      <alignment vertical="center" shrinkToFit="1"/>
    </xf>
    <xf numFmtId="3" fontId="32" fillId="0" borderId="47" xfId="0" applyNumberFormat="1" applyFont="1" applyBorder="1" applyAlignment="1">
      <alignment vertical="center" shrinkToFit="1"/>
    </xf>
    <xf numFmtId="3" fontId="32" fillId="0" borderId="29" xfId="0" applyNumberFormat="1" applyFont="1" applyBorder="1" applyAlignment="1">
      <alignment vertical="center" shrinkToFit="1"/>
    </xf>
    <xf numFmtId="0" fontId="15" fillId="0" borderId="7" xfId="0" applyFont="1" applyBorder="1">
      <alignment vertical="center"/>
    </xf>
    <xf numFmtId="49" fontId="33" fillId="6" borderId="0" xfId="0" applyNumberFormat="1" applyFont="1" applyFill="1" applyProtection="1">
      <alignment vertical="center"/>
      <protection locked="0"/>
    </xf>
    <xf numFmtId="0" fontId="8" fillId="4" borderId="0" xfId="0" applyFont="1" applyFill="1" applyAlignment="1">
      <alignment horizontal="right"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0" fontId="13" fillId="4" borderId="27" xfId="0" applyFont="1" applyFill="1" applyBorder="1">
      <alignment vertical="center"/>
    </xf>
    <xf numFmtId="0" fontId="13" fillId="4" borderId="26" xfId="0" applyFont="1" applyFill="1" applyBorder="1">
      <alignment vertical="center"/>
    </xf>
    <xf numFmtId="0" fontId="15" fillId="4" borderId="27" xfId="0" applyFont="1" applyFill="1" applyBorder="1">
      <alignment vertical="center"/>
    </xf>
    <xf numFmtId="0" fontId="15" fillId="4" borderId="26" xfId="0" applyFont="1" applyFill="1" applyBorder="1">
      <alignment vertical="center"/>
    </xf>
    <xf numFmtId="0" fontId="13" fillId="4" borderId="19" xfId="0" applyFont="1" applyFill="1" applyBorder="1">
      <alignment vertical="center"/>
    </xf>
    <xf numFmtId="0" fontId="13" fillId="4" borderId="20" xfId="0" applyFont="1" applyFill="1" applyBorder="1">
      <alignment vertical="center"/>
    </xf>
    <xf numFmtId="49" fontId="8" fillId="4" borderId="7" xfId="0" applyNumberFormat="1" applyFont="1" applyFill="1" applyBorder="1" applyAlignment="1">
      <alignment horizontal="right" vertical="center"/>
    </xf>
    <xf numFmtId="49" fontId="8" fillId="4" borderId="0" xfId="0" applyNumberFormat="1" applyFont="1" applyFill="1" applyAlignment="1">
      <alignment horizontal="right" vertical="center"/>
    </xf>
    <xf numFmtId="0" fontId="13" fillId="0" borderId="0" xfId="0" applyFont="1">
      <alignment vertical="center"/>
    </xf>
    <xf numFmtId="0" fontId="8" fillId="0" borderId="8" xfId="0" applyFont="1" applyBorder="1" applyAlignment="1">
      <alignment horizontal="center" vertical="center" wrapText="1"/>
    </xf>
    <xf numFmtId="0" fontId="8" fillId="0" borderId="19" xfId="0" applyFont="1" applyBorder="1" applyAlignment="1">
      <alignment horizontal="center" vertical="center"/>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3" fontId="36" fillId="0" borderId="0" xfId="0" applyNumberFormat="1" applyFont="1" applyAlignment="1">
      <alignment horizontal="right" vertical="center"/>
    </xf>
    <xf numFmtId="0" fontId="8" fillId="0" borderId="22"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22" xfId="0" applyFont="1" applyBorder="1" applyAlignment="1">
      <alignment horizontal="center" vertical="center"/>
    </xf>
    <xf numFmtId="3" fontId="36" fillId="0" borderId="27" xfId="0" applyNumberFormat="1" applyFont="1" applyBorder="1" applyAlignment="1">
      <alignment horizontal="right" vertical="center"/>
    </xf>
    <xf numFmtId="0" fontId="15" fillId="0" borderId="20" xfId="0" applyFont="1" applyBorder="1">
      <alignment vertical="center"/>
    </xf>
    <xf numFmtId="3" fontId="36" fillId="0" borderId="26" xfId="0" applyNumberFormat="1" applyFont="1" applyBorder="1" applyAlignment="1">
      <alignment horizontal="right" vertical="center"/>
    </xf>
    <xf numFmtId="0" fontId="15" fillId="0" borderId="18" xfId="0" applyFont="1" applyBorder="1">
      <alignment vertical="center"/>
    </xf>
    <xf numFmtId="0" fontId="8" fillId="0" borderId="0" xfId="0" applyFont="1" applyAlignment="1">
      <alignment horizontal="center" vertical="center" wrapText="1"/>
    </xf>
    <xf numFmtId="0" fontId="7" fillId="0" borderId="0" xfId="0" applyFont="1" applyAlignment="1">
      <alignment vertical="center" wrapText="1"/>
    </xf>
    <xf numFmtId="0" fontId="7" fillId="0" borderId="26" xfId="0" applyFont="1" applyBorder="1" applyAlignment="1">
      <alignment vertical="center" wrapText="1"/>
    </xf>
    <xf numFmtId="177" fontId="15" fillId="0" borderId="27" xfId="0" applyNumberFormat="1" applyFont="1" applyBorder="1" applyAlignment="1">
      <alignment horizontal="center" vertical="center" shrinkToFit="1"/>
    </xf>
    <xf numFmtId="177" fontId="15" fillId="0" borderId="0" xfId="0" applyNumberFormat="1" applyFont="1" applyAlignment="1">
      <alignment horizontal="center" vertical="center" shrinkToFit="1"/>
    </xf>
    <xf numFmtId="0" fontId="8" fillId="0" borderId="27" xfId="0" applyFont="1" applyBorder="1" applyAlignment="1">
      <alignment horizontal="right" vertical="center"/>
    </xf>
    <xf numFmtId="0" fontId="7" fillId="0" borderId="18" xfId="0" applyFont="1" applyBorder="1" applyAlignment="1">
      <alignment vertical="center" wrapText="1"/>
    </xf>
    <xf numFmtId="177" fontId="15" fillId="0" borderId="8" xfId="0" applyNumberFormat="1" applyFont="1" applyBorder="1" applyAlignment="1">
      <alignment horizontal="center" vertical="center" shrinkToFit="1"/>
    </xf>
    <xf numFmtId="177" fontId="15" fillId="0" borderId="17" xfId="0" applyNumberFormat="1" applyFont="1" applyBorder="1" applyAlignment="1">
      <alignment horizontal="center" vertical="center" shrinkToFit="1"/>
    </xf>
    <xf numFmtId="0" fontId="12" fillId="0" borderId="0" xfId="0" applyFont="1" applyAlignment="1" applyProtection="1">
      <alignment vertical="center" shrinkToFit="1"/>
      <protection locked="0"/>
    </xf>
    <xf numFmtId="177" fontId="30" fillId="6" borderId="0" xfId="0" applyNumberFormat="1" applyFont="1" applyFill="1" applyProtection="1">
      <alignment vertical="center"/>
      <protection locked="0"/>
    </xf>
    <xf numFmtId="49" fontId="15" fillId="4" borderId="0" xfId="0" quotePrefix="1" applyNumberFormat="1" applyFont="1" applyFill="1" applyAlignment="1">
      <alignment horizontal="right" vertical="center"/>
    </xf>
    <xf numFmtId="49" fontId="15" fillId="4" borderId="0" xfId="0" quotePrefix="1" applyNumberFormat="1" applyFont="1" applyFill="1" applyAlignment="1">
      <alignment horizontal="right" vertical="center" wrapText="1"/>
    </xf>
    <xf numFmtId="49" fontId="15" fillId="4" borderId="0" xfId="0" applyNumberFormat="1" applyFont="1" applyFill="1" applyAlignment="1">
      <alignment horizontal="right" vertical="center"/>
    </xf>
    <xf numFmtId="49" fontId="15" fillId="4" borderId="0" xfId="0" applyNumberFormat="1" applyFont="1" applyFill="1" applyAlignment="1">
      <alignment horizontal="right" vertical="center" wrapText="1"/>
    </xf>
    <xf numFmtId="0" fontId="57" fillId="0" borderId="0" xfId="0" applyFont="1" applyAlignment="1">
      <alignment vertical="center" wrapText="1"/>
    </xf>
    <xf numFmtId="0" fontId="15" fillId="0" borderId="7" xfId="0" applyFont="1" applyBorder="1" applyAlignment="1">
      <alignment vertical="center" wrapText="1"/>
    </xf>
    <xf numFmtId="0" fontId="15" fillId="0" borderId="17" xfId="0" applyFont="1" applyBorder="1">
      <alignment vertical="center"/>
    </xf>
    <xf numFmtId="0" fontId="15" fillId="0" borderId="10" xfId="0" applyFont="1" applyBorder="1">
      <alignment vertical="center"/>
    </xf>
    <xf numFmtId="0" fontId="15" fillId="0" borderId="21" xfId="0" applyFont="1" applyBorder="1" applyAlignment="1">
      <alignment horizontal="center" vertical="center"/>
    </xf>
    <xf numFmtId="0" fontId="15" fillId="0" borderId="21" xfId="0" applyFont="1" applyBorder="1">
      <alignment vertical="center"/>
    </xf>
    <xf numFmtId="0" fontId="15" fillId="0" borderId="23" xfId="0" applyFont="1" applyBorder="1" applyAlignment="1">
      <alignment horizontal="center" vertical="center"/>
    </xf>
    <xf numFmtId="0" fontId="57" fillId="0" borderId="0" xfId="0" applyFont="1">
      <alignment vertical="center"/>
    </xf>
    <xf numFmtId="0" fontId="57" fillId="0" borderId="0" xfId="0" applyFont="1" applyAlignment="1">
      <alignment horizontal="left" vertical="center"/>
    </xf>
    <xf numFmtId="0" fontId="15" fillId="6" borderId="8" xfId="0" applyFont="1" applyFill="1" applyBorder="1">
      <alignment vertical="center"/>
    </xf>
    <xf numFmtId="0" fontId="15" fillId="6" borderId="19" xfId="0" applyFont="1" applyFill="1" applyBorder="1">
      <alignment vertical="center"/>
    </xf>
    <xf numFmtId="0" fontId="15" fillId="6" borderId="17" xfId="0" applyFont="1" applyFill="1" applyBorder="1">
      <alignment vertical="center"/>
    </xf>
    <xf numFmtId="49" fontId="12" fillId="6" borderId="19" xfId="0" applyNumberFormat="1" applyFont="1" applyFill="1" applyBorder="1" applyAlignment="1">
      <alignment horizontal="center" vertical="center"/>
    </xf>
    <xf numFmtId="49" fontId="12" fillId="6" borderId="10" xfId="0" applyNumberFormat="1" applyFont="1" applyFill="1" applyBorder="1" applyAlignment="1">
      <alignment horizontal="center" vertical="center"/>
    </xf>
    <xf numFmtId="0" fontId="12" fillId="6" borderId="17" xfId="0" applyFont="1" applyFill="1" applyBorder="1" applyAlignment="1">
      <alignment horizontal="center" vertical="center"/>
    </xf>
    <xf numFmtId="0" fontId="12" fillId="6" borderId="21" xfId="0" applyFont="1" applyFill="1" applyBorder="1" applyAlignment="1">
      <alignment horizontal="center" vertical="center"/>
    </xf>
    <xf numFmtId="49" fontId="33" fillId="0" borderId="0" xfId="0" applyNumberFormat="1" applyFont="1" applyProtection="1">
      <alignment vertical="center"/>
      <protection locked="0"/>
    </xf>
    <xf numFmtId="0" fontId="31" fillId="0" borderId="0" xfId="0" applyFont="1" applyAlignment="1" applyProtection="1">
      <alignment horizontal="right" vertical="center"/>
      <protection locked="0"/>
    </xf>
    <xf numFmtId="0" fontId="30" fillId="0" borderId="20" xfId="0" applyFont="1" applyBorder="1" applyProtection="1">
      <alignment vertical="center"/>
      <protection locked="0"/>
    </xf>
    <xf numFmtId="0" fontId="40" fillId="0" borderId="19" xfId="0" applyFont="1" applyBorder="1" applyAlignment="1" applyProtection="1">
      <alignment vertical="center" wrapText="1"/>
      <protection locked="0"/>
    </xf>
    <xf numFmtId="0" fontId="30" fillId="0" borderId="18" xfId="0" applyFont="1" applyBorder="1" applyProtection="1">
      <alignment vertical="center"/>
      <protection locked="0"/>
    </xf>
    <xf numFmtId="0" fontId="31" fillId="0" borderId="8" xfId="0" applyFont="1" applyBorder="1" applyProtection="1">
      <alignment vertical="center"/>
      <protection locked="0"/>
    </xf>
    <xf numFmtId="177" fontId="30" fillId="6" borderId="18" xfId="0" applyNumberFormat="1" applyFont="1" applyFill="1" applyBorder="1" applyAlignment="1" applyProtection="1">
      <alignment horizontal="distributed" vertical="center"/>
      <protection locked="0"/>
    </xf>
    <xf numFmtId="177" fontId="30" fillId="6" borderId="20" xfId="0" applyNumberFormat="1" applyFont="1" applyFill="1" applyBorder="1" applyAlignment="1" applyProtection="1">
      <alignment horizontal="distributed" vertical="center"/>
      <protection locked="0"/>
    </xf>
    <xf numFmtId="177" fontId="30" fillId="6" borderId="26" xfId="0" applyNumberFormat="1" applyFont="1" applyFill="1" applyBorder="1" applyAlignment="1" applyProtection="1">
      <alignment horizontal="distributed" vertical="center"/>
      <protection locked="0"/>
    </xf>
    <xf numFmtId="0" fontId="30" fillId="0" borderId="0" xfId="0" applyFont="1" applyAlignment="1">
      <alignment vertical="top"/>
    </xf>
    <xf numFmtId="0" fontId="30" fillId="0" borderId="0" xfId="0" applyFont="1" applyAlignment="1">
      <alignment horizontal="right" vertical="top" wrapText="1"/>
    </xf>
    <xf numFmtId="0" fontId="31" fillId="0" borderId="0" xfId="0" applyFont="1" applyAlignment="1">
      <alignment vertical="top"/>
    </xf>
    <xf numFmtId="0" fontId="66" fillId="0" borderId="0" xfId="0" applyFont="1">
      <alignment vertical="center"/>
    </xf>
    <xf numFmtId="0" fontId="11" fillId="0" borderId="0" xfId="0" applyFont="1" applyAlignment="1">
      <alignment horizontal="distributed" vertical="center"/>
    </xf>
    <xf numFmtId="0" fontId="11" fillId="0" borderId="0" xfId="0" applyFont="1" applyAlignment="1">
      <alignment vertical="top" wrapText="1"/>
    </xf>
    <xf numFmtId="0" fontId="33" fillId="0" borderId="0" xfId="0" applyFont="1">
      <alignment vertical="center"/>
    </xf>
    <xf numFmtId="0" fontId="13" fillId="0" borderId="0" xfId="0" applyFont="1" applyAlignment="1">
      <alignment horizontal="right" vertical="center"/>
    </xf>
    <xf numFmtId="38" fontId="11" fillId="0" borderId="0" xfId="2" applyFont="1" applyBorder="1" applyAlignment="1">
      <alignment vertical="center" wrapText="1"/>
    </xf>
    <xf numFmtId="38" fontId="11" fillId="0" borderId="0" xfId="2" applyFont="1" applyBorder="1" applyAlignment="1">
      <alignment horizontal="distributed" vertical="center" wrapText="1"/>
    </xf>
    <xf numFmtId="38" fontId="11" fillId="0" borderId="0" xfId="2" applyFont="1" applyBorder="1" applyAlignment="1">
      <alignment horizontal="distributed" vertical="center"/>
    </xf>
    <xf numFmtId="38" fontId="11" fillId="0" borderId="0" xfId="2" applyFont="1" applyBorder="1" applyAlignment="1">
      <alignment horizontal="center" vertical="center"/>
    </xf>
    <xf numFmtId="38" fontId="11" fillId="0" borderId="0" xfId="2" applyFont="1" applyBorder="1" applyAlignment="1">
      <alignment vertical="center"/>
    </xf>
    <xf numFmtId="0" fontId="11" fillId="0" borderId="0" xfId="0" applyFont="1" applyAlignment="1">
      <alignment horizontal="center" vertical="center"/>
    </xf>
    <xf numFmtId="0" fontId="8" fillId="0" borderId="0" xfId="0" applyFont="1" applyAlignment="1"/>
    <xf numFmtId="0" fontId="15" fillId="0" borderId="21" xfId="0" applyFont="1" applyBorder="1" applyAlignment="1">
      <alignment horizontal="right" vertical="center"/>
    </xf>
    <xf numFmtId="0" fontId="12" fillId="6" borderId="22" xfId="0" applyFont="1" applyFill="1" applyBorder="1" applyAlignment="1" applyProtection="1">
      <alignment horizontal="right" vertical="center"/>
      <protection locked="0"/>
    </xf>
    <xf numFmtId="0" fontId="12" fillId="6" borderId="22" xfId="0" applyFont="1" applyFill="1" applyBorder="1" applyProtection="1">
      <alignment vertical="center"/>
      <protection locked="0"/>
    </xf>
    <xf numFmtId="0" fontId="12" fillId="0" borderId="0" xfId="0" applyFont="1" applyAlignment="1">
      <alignment vertical="top"/>
    </xf>
    <xf numFmtId="0" fontId="59" fillId="0" borderId="0" xfId="0" applyFont="1">
      <alignment vertical="center"/>
    </xf>
    <xf numFmtId="0" fontId="31" fillId="0" borderId="0" xfId="0" applyFont="1" applyProtection="1">
      <alignment vertical="center"/>
      <protection locked="0"/>
    </xf>
    <xf numFmtId="0" fontId="31" fillId="0" borderId="26" xfId="0" applyFont="1" applyBorder="1" applyProtection="1">
      <alignment vertical="center"/>
      <protection locked="0"/>
    </xf>
    <xf numFmtId="0" fontId="31" fillId="0" borderId="19" xfId="0" applyFont="1" applyBorder="1" applyProtection="1">
      <alignment vertical="center"/>
      <protection locked="0"/>
    </xf>
    <xf numFmtId="0" fontId="31" fillId="0" borderId="10" xfId="0" applyFont="1" applyBorder="1" applyProtection="1">
      <alignment vertical="center"/>
      <protection locked="0"/>
    </xf>
    <xf numFmtId="0" fontId="31" fillId="0" borderId="20" xfId="0" applyFont="1" applyBorder="1" applyProtection="1">
      <alignment vertical="center"/>
      <protection locked="0"/>
    </xf>
    <xf numFmtId="0" fontId="32" fillId="0" borderId="17" xfId="0" applyFont="1" applyBorder="1">
      <alignment vertical="center"/>
    </xf>
    <xf numFmtId="0" fontId="32" fillId="0" borderId="10" xfId="0" applyFont="1" applyBorder="1">
      <alignment vertical="center"/>
    </xf>
    <xf numFmtId="0" fontId="30" fillId="0" borderId="18" xfId="0" applyFont="1" applyBorder="1">
      <alignment vertical="center"/>
    </xf>
    <xf numFmtId="0" fontId="30" fillId="0" borderId="20" xfId="0" applyFont="1" applyBorder="1">
      <alignment vertical="center"/>
    </xf>
    <xf numFmtId="58" fontId="30" fillId="0" borderId="17" xfId="0" quotePrefix="1" applyNumberFormat="1" applyFont="1" applyBorder="1">
      <alignment vertical="center"/>
    </xf>
    <xf numFmtId="0" fontId="15" fillId="4" borderId="0" xfId="0" applyFont="1" applyFill="1" applyAlignment="1">
      <alignment horizontal="left" vertical="center"/>
    </xf>
    <xf numFmtId="0" fontId="12" fillId="4" borderId="0" xfId="0" applyFont="1" applyFill="1">
      <alignment vertical="center"/>
    </xf>
    <xf numFmtId="49" fontId="15" fillId="6" borderId="6" xfId="0" applyNumberFormat="1" applyFont="1" applyFill="1" applyBorder="1" applyAlignment="1">
      <alignment horizontal="center" vertical="center"/>
    </xf>
    <xf numFmtId="49" fontId="15" fillId="6" borderId="23" xfId="0" applyNumberFormat="1" applyFont="1" applyFill="1" applyBorder="1" applyAlignment="1">
      <alignment horizontal="center" vertical="center"/>
    </xf>
    <xf numFmtId="49" fontId="15" fillId="6" borderId="22" xfId="0" applyNumberFormat="1" applyFont="1" applyFill="1" applyBorder="1" applyAlignment="1">
      <alignment horizontal="center" vertical="center"/>
    </xf>
    <xf numFmtId="49" fontId="15" fillId="6" borderId="52" xfId="0" applyNumberFormat="1" applyFont="1" applyFill="1" applyBorder="1" applyAlignment="1">
      <alignment horizontal="center" vertical="center"/>
    </xf>
    <xf numFmtId="49" fontId="15" fillId="6" borderId="53" xfId="0" applyNumberFormat="1" applyFont="1" applyFill="1" applyBorder="1" applyAlignment="1">
      <alignment horizontal="center" vertical="center"/>
    </xf>
    <xf numFmtId="49" fontId="15" fillId="6" borderId="21" xfId="0" applyNumberFormat="1" applyFont="1" applyFill="1" applyBorder="1" applyAlignment="1">
      <alignment horizontal="center" vertical="center"/>
    </xf>
    <xf numFmtId="49" fontId="15" fillId="6" borderId="7" xfId="0" applyNumberFormat="1" applyFont="1" applyFill="1" applyBorder="1" applyAlignment="1">
      <alignment horizontal="center" vertical="center"/>
    </xf>
    <xf numFmtId="0" fontId="10" fillId="4" borderId="0" xfId="0" applyFont="1" applyFill="1">
      <alignment vertical="center"/>
    </xf>
    <xf numFmtId="179" fontId="47" fillId="0" borderId="0" xfId="0" applyNumberFormat="1" applyFont="1">
      <alignment vertical="center"/>
    </xf>
    <xf numFmtId="0" fontId="47" fillId="4" borderId="0" xfId="0" applyFont="1" applyFill="1">
      <alignment vertical="center"/>
    </xf>
    <xf numFmtId="0" fontId="15" fillId="4" borderId="0" xfId="0" applyFont="1" applyFill="1" applyAlignment="1">
      <alignment horizontal="right" vertical="center"/>
    </xf>
    <xf numFmtId="0" fontId="13" fillId="4" borderId="0" xfId="0" applyFont="1" applyFill="1" applyAlignment="1">
      <alignment horizontal="left" vertical="center"/>
    </xf>
    <xf numFmtId="0" fontId="13" fillId="4" borderId="0" xfId="0" applyFont="1" applyFill="1" applyAlignment="1">
      <alignment vertical="distributed"/>
    </xf>
    <xf numFmtId="0" fontId="13" fillId="4" borderId="0" xfId="0" applyFont="1" applyFill="1" applyAlignment="1">
      <alignment vertical="distributed" wrapText="1"/>
    </xf>
    <xf numFmtId="0" fontId="48" fillId="4" borderId="0" xfId="0" applyFont="1" applyFill="1" applyAlignment="1">
      <alignment vertical="top"/>
    </xf>
    <xf numFmtId="0" fontId="70" fillId="0" borderId="0" xfId="0" applyFont="1" applyAlignment="1" applyProtection="1">
      <alignment vertical="center" wrapText="1"/>
      <protection locked="0"/>
    </xf>
    <xf numFmtId="0" fontId="13" fillId="0" borderId="0" xfId="0" applyFont="1" applyProtection="1">
      <alignment vertical="center"/>
      <protection locked="0"/>
    </xf>
    <xf numFmtId="0" fontId="70" fillId="0" borderId="0" xfId="0" applyFont="1" applyAlignment="1" applyProtection="1">
      <alignment horizontal="center" vertical="center"/>
      <protection locked="0"/>
    </xf>
    <xf numFmtId="0" fontId="13" fillId="6" borderId="7" xfId="0" applyFont="1" applyFill="1" applyBorder="1" applyProtection="1">
      <alignment vertical="center"/>
      <protection locked="0"/>
    </xf>
    <xf numFmtId="0" fontId="13" fillId="0" borderId="0" xfId="0" applyFont="1" applyAlignment="1" applyProtection="1">
      <alignment vertical="center" wrapText="1"/>
      <protection locked="0"/>
    </xf>
    <xf numFmtId="0" fontId="13" fillId="0" borderId="0" xfId="0" applyFont="1" applyAlignment="1" applyProtection="1">
      <alignment wrapText="1"/>
      <protection locked="0"/>
    </xf>
    <xf numFmtId="0" fontId="40" fillId="0" borderId="0" xfId="0" applyFont="1" applyAlignment="1" applyProtection="1">
      <alignment vertical="center" wrapText="1"/>
      <protection locked="0"/>
    </xf>
    <xf numFmtId="0" fontId="12" fillId="0" borderId="0" xfId="0" applyFont="1" applyAlignment="1" applyProtection="1">
      <alignment vertical="center" wrapText="1"/>
      <protection locked="0"/>
    </xf>
    <xf numFmtId="177" fontId="47" fillId="6" borderId="7" xfId="0" applyNumberFormat="1" applyFont="1" applyFill="1" applyBorder="1" applyAlignment="1" applyProtection="1">
      <alignment horizontal="centerContinuous" vertical="center"/>
      <protection locked="0"/>
    </xf>
    <xf numFmtId="38" fontId="47" fillId="6" borderId="7" xfId="2" applyFont="1" applyFill="1" applyBorder="1" applyAlignment="1" applyProtection="1">
      <alignment horizontal="center" vertical="center"/>
      <protection locked="0"/>
    </xf>
    <xf numFmtId="177" fontId="47" fillId="6" borderId="7" xfId="0" applyNumberFormat="1" applyFont="1" applyFill="1" applyBorder="1" applyAlignment="1" applyProtection="1">
      <alignment horizontal="center" vertical="center"/>
      <protection locked="0"/>
    </xf>
    <xf numFmtId="3" fontId="32" fillId="0" borderId="40" xfId="0" applyNumberFormat="1" applyFont="1" applyBorder="1" applyAlignment="1">
      <alignment horizontal="center" vertical="center" shrinkToFit="1"/>
    </xf>
    <xf numFmtId="3" fontId="32" fillId="0" borderId="41" xfId="0" applyNumberFormat="1" applyFont="1" applyBorder="1" applyAlignment="1">
      <alignment horizontal="center" vertical="center" shrinkToFit="1"/>
    </xf>
    <xf numFmtId="3" fontId="32" fillId="0" borderId="38" xfId="0" applyNumberFormat="1" applyFont="1" applyBorder="1" applyAlignment="1">
      <alignment horizontal="center" vertical="center" shrinkToFit="1"/>
    </xf>
    <xf numFmtId="3" fontId="32" fillId="0" borderId="39" xfId="0" applyNumberFormat="1" applyFont="1" applyBorder="1" applyAlignment="1">
      <alignment horizontal="center" vertical="center" shrinkToFit="1"/>
    </xf>
    <xf numFmtId="0" fontId="8" fillId="0" borderId="28" xfId="0" applyFont="1" applyBorder="1" applyAlignment="1">
      <alignment horizontal="center" vertical="center" textRotation="255"/>
    </xf>
    <xf numFmtId="0" fontId="8" fillId="0" borderId="7" xfId="0" applyFont="1" applyBorder="1" applyAlignment="1">
      <alignment horizontal="center" vertical="center" textRotation="255"/>
    </xf>
    <xf numFmtId="0" fontId="8" fillId="0" borderId="27" xfId="0" applyFont="1" applyBorder="1" applyAlignment="1">
      <alignment horizontal="center" vertical="center"/>
    </xf>
    <xf numFmtId="0" fontId="8" fillId="0" borderId="26"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3" fontId="32" fillId="0" borderId="42" xfId="0" applyNumberFormat="1" applyFont="1" applyBorder="1" applyAlignment="1">
      <alignment vertical="center" shrinkToFit="1"/>
    </xf>
    <xf numFmtId="3" fontId="32" fillId="0" borderId="43" xfId="0" applyNumberFormat="1" applyFont="1" applyBorder="1" applyAlignment="1">
      <alignment vertical="center" shrinkToFit="1"/>
    </xf>
    <xf numFmtId="3" fontId="32" fillId="0" borderId="19" xfId="0" applyNumberFormat="1" applyFont="1" applyBorder="1" applyAlignment="1">
      <alignment vertical="center" shrinkToFit="1"/>
    </xf>
    <xf numFmtId="3" fontId="32" fillId="0" borderId="20" xfId="0" applyNumberFormat="1" applyFont="1" applyBorder="1" applyAlignment="1">
      <alignment vertical="center" shrinkToFit="1"/>
    </xf>
    <xf numFmtId="3" fontId="32" fillId="0" borderId="8" xfId="0" applyNumberFormat="1" applyFont="1" applyBorder="1" applyAlignment="1">
      <alignment vertical="center" shrinkToFit="1"/>
    </xf>
    <xf numFmtId="3" fontId="32" fillId="0" borderId="18" xfId="0" applyNumberFormat="1" applyFont="1" applyBorder="1" applyAlignment="1">
      <alignment vertical="center" shrinkToFit="1"/>
    </xf>
    <xf numFmtId="0" fontId="8" fillId="0" borderId="8"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3" fontId="32" fillId="0" borderId="7" xfId="0" applyNumberFormat="1" applyFont="1" applyBorder="1" applyAlignment="1">
      <alignment horizontal="right" vertical="center" shrinkToFit="1"/>
    </xf>
    <xf numFmtId="180" fontId="12" fillId="6" borderId="2" xfId="0" applyNumberFormat="1" applyFont="1" applyFill="1" applyBorder="1" applyAlignment="1">
      <alignment horizontal="center" vertical="center"/>
    </xf>
    <xf numFmtId="180" fontId="12" fillId="6" borderId="3" xfId="0" applyNumberFormat="1" applyFont="1" applyFill="1" applyBorder="1" applyAlignment="1">
      <alignment horizontal="center" vertical="center"/>
    </xf>
    <xf numFmtId="0" fontId="8" fillId="0" borderId="0" xfId="0" applyFont="1" applyAlignment="1">
      <alignment horizontal="left" vertical="center" wrapText="1"/>
    </xf>
    <xf numFmtId="3" fontId="32" fillId="6" borderId="8" xfId="0" applyNumberFormat="1" applyFont="1" applyFill="1" applyBorder="1" applyAlignment="1" applyProtection="1">
      <alignment vertical="center" shrinkToFit="1"/>
      <protection locked="0"/>
    </xf>
    <xf numFmtId="3" fontId="32" fillId="6" borderId="18" xfId="0" applyNumberFormat="1" applyFont="1" applyFill="1" applyBorder="1" applyAlignment="1" applyProtection="1">
      <alignment vertical="center" shrinkToFit="1"/>
      <protection locked="0"/>
    </xf>
    <xf numFmtId="3" fontId="32" fillId="6" borderId="34" xfId="0" applyNumberFormat="1" applyFont="1" applyFill="1" applyBorder="1" applyAlignment="1" applyProtection="1">
      <alignment vertical="center" shrinkToFit="1"/>
      <protection locked="0"/>
    </xf>
    <xf numFmtId="3" fontId="32" fillId="6" borderId="32" xfId="0" applyNumberFormat="1" applyFont="1" applyFill="1" applyBorder="1" applyAlignment="1" applyProtection="1">
      <alignment vertical="center" shrinkToFit="1"/>
      <protection locked="0"/>
    </xf>
    <xf numFmtId="3" fontId="32" fillId="6" borderId="27" xfId="0" applyNumberFormat="1" applyFont="1" applyFill="1" applyBorder="1" applyAlignment="1" applyProtection="1">
      <alignment vertical="center" shrinkToFit="1"/>
      <protection locked="0"/>
    </xf>
    <xf numFmtId="3" fontId="32" fillId="6" borderId="26" xfId="0" applyNumberFormat="1" applyFont="1" applyFill="1" applyBorder="1" applyAlignment="1" applyProtection="1">
      <alignment vertical="center" shrinkToFit="1"/>
      <protection locked="0"/>
    </xf>
    <xf numFmtId="3" fontId="32" fillId="6" borderId="19" xfId="0" applyNumberFormat="1" applyFont="1" applyFill="1" applyBorder="1" applyAlignment="1" applyProtection="1">
      <alignment vertical="center" shrinkToFit="1"/>
      <protection locked="0"/>
    </xf>
    <xf numFmtId="3" fontId="32" fillId="6" borderId="20" xfId="0" applyNumberFormat="1" applyFont="1" applyFill="1" applyBorder="1" applyAlignment="1" applyProtection="1">
      <alignment vertical="center" shrinkToFit="1"/>
      <protection locked="0"/>
    </xf>
    <xf numFmtId="3" fontId="32" fillId="6" borderId="7" xfId="0" applyNumberFormat="1" applyFont="1" applyFill="1" applyBorder="1" applyAlignment="1" applyProtection="1">
      <alignment vertical="center" shrinkToFit="1"/>
      <protection locked="0"/>
    </xf>
    <xf numFmtId="3" fontId="32" fillId="6" borderId="40" xfId="0" applyNumberFormat="1" applyFont="1" applyFill="1" applyBorder="1" applyAlignment="1" applyProtection="1">
      <alignment vertical="center" shrinkToFit="1"/>
      <protection locked="0"/>
    </xf>
    <xf numFmtId="3" fontId="32" fillId="6" borderId="41" xfId="0" applyNumberFormat="1" applyFont="1" applyFill="1" applyBorder="1" applyAlignment="1" applyProtection="1">
      <alignment vertical="center" shrinkToFit="1"/>
      <protection locked="0"/>
    </xf>
    <xf numFmtId="3" fontId="32" fillId="6" borderId="38" xfId="0" applyNumberFormat="1" applyFont="1" applyFill="1" applyBorder="1" applyAlignment="1" applyProtection="1">
      <alignment vertical="center" shrinkToFit="1"/>
      <protection locked="0"/>
    </xf>
    <xf numFmtId="3" fontId="32" fillId="6" borderId="39" xfId="0" applyNumberFormat="1" applyFont="1" applyFill="1" applyBorder="1" applyAlignment="1" applyProtection="1">
      <alignment vertical="center" shrinkToFit="1"/>
      <protection locked="0"/>
    </xf>
    <xf numFmtId="0" fontId="8" fillId="0" borderId="34"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7" xfId="0" applyFont="1" applyBorder="1" applyAlignment="1">
      <alignment horizontal="center" vertical="center" textRotation="255" wrapText="1"/>
    </xf>
    <xf numFmtId="0" fontId="8" fillId="0" borderId="46" xfId="0" applyFont="1" applyBorder="1" applyAlignment="1">
      <alignment horizontal="center" vertical="center" textRotation="255"/>
    </xf>
    <xf numFmtId="0" fontId="8" fillId="0" borderId="8" xfId="0" applyFont="1" applyBorder="1" applyAlignment="1">
      <alignment horizontal="center" vertical="center"/>
    </xf>
    <xf numFmtId="0" fontId="8" fillId="0" borderId="18" xfId="0" applyFont="1" applyBorder="1" applyAlignment="1">
      <alignment horizontal="center" vertical="center"/>
    </xf>
    <xf numFmtId="0" fontId="15" fillId="0" borderId="8" xfId="0" applyFont="1" applyBorder="1" applyAlignment="1">
      <alignment vertical="center" wrapText="1"/>
    </xf>
    <xf numFmtId="0" fontId="15" fillId="0" borderId="17" xfId="0" applyFont="1" applyBorder="1" applyAlignment="1">
      <alignment vertical="center" wrapText="1"/>
    </xf>
    <xf numFmtId="0" fontId="15" fillId="0" borderId="18" xfId="0" applyFont="1" applyBorder="1" applyAlignment="1">
      <alignment vertical="center" wrapText="1"/>
    </xf>
    <xf numFmtId="0" fontId="15" fillId="0" borderId="19" xfId="0" applyFont="1" applyBorder="1" applyAlignment="1">
      <alignment vertical="center" wrapText="1"/>
    </xf>
    <xf numFmtId="0" fontId="15" fillId="0" borderId="10" xfId="0" applyFont="1" applyBorder="1" applyAlignment="1">
      <alignment vertical="center" wrapText="1"/>
    </xf>
    <xf numFmtId="0" fontId="15" fillId="0" borderId="20" xfId="0" applyFont="1" applyBorder="1" applyAlignment="1">
      <alignment vertical="center" wrapText="1"/>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8" fillId="0" borderId="29" xfId="0" applyFont="1" applyBorder="1" applyAlignment="1">
      <alignment horizontal="right" vertical="center"/>
    </xf>
    <xf numFmtId="0" fontId="8" fillId="0" borderId="29" xfId="0" applyFont="1" applyBorder="1" applyAlignment="1">
      <alignment horizontal="center" vertical="center"/>
    </xf>
    <xf numFmtId="0" fontId="8" fillId="0" borderId="28" xfId="0" applyFont="1" applyBorder="1" applyAlignment="1">
      <alignment horizontal="center" vertical="center"/>
    </xf>
    <xf numFmtId="3" fontId="32" fillId="6" borderId="22" xfId="0" applyNumberFormat="1" applyFont="1" applyFill="1" applyBorder="1" applyAlignment="1" applyProtection="1">
      <alignment vertical="center" shrinkToFit="1"/>
      <protection locked="0"/>
    </xf>
    <xf numFmtId="0" fontId="8" fillId="0" borderId="28" xfId="0" applyFont="1" applyBorder="1" applyAlignment="1">
      <alignment horizontal="left" vertical="center"/>
    </xf>
    <xf numFmtId="177" fontId="15" fillId="0" borderId="27"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8" fillId="0" borderId="10" xfId="0" applyFont="1" applyBorder="1" applyAlignment="1">
      <alignment horizontal="center" vertical="center" wrapText="1"/>
    </xf>
    <xf numFmtId="176" fontId="32" fillId="6" borderId="7" xfId="0" applyNumberFormat="1" applyFont="1" applyFill="1" applyBorder="1" applyAlignment="1" applyProtection="1">
      <alignment horizontal="center" vertical="center" shrinkToFit="1"/>
      <protection locked="0"/>
    </xf>
    <xf numFmtId="176" fontId="32" fillId="6" borderId="22" xfId="0" applyNumberFormat="1" applyFont="1" applyFill="1" applyBorder="1" applyAlignment="1" applyProtection="1">
      <alignment horizontal="center" vertical="center" shrinkToFit="1"/>
      <protection locked="0"/>
    </xf>
    <xf numFmtId="176" fontId="32" fillId="6" borderId="21" xfId="0" applyNumberFormat="1" applyFont="1" applyFill="1" applyBorder="1" applyAlignment="1" applyProtection="1">
      <alignment horizontal="center" vertical="center" shrinkToFit="1"/>
      <protection locked="0"/>
    </xf>
    <xf numFmtId="176" fontId="32" fillId="6" borderId="23" xfId="0" applyNumberFormat="1" applyFont="1" applyFill="1" applyBorder="1" applyAlignment="1" applyProtection="1">
      <alignment horizontal="center" vertical="center" shrinkToFit="1"/>
      <protection locked="0"/>
    </xf>
    <xf numFmtId="0" fontId="15" fillId="0" borderId="22" xfId="0" applyFont="1" applyBorder="1">
      <alignment vertical="center"/>
    </xf>
    <xf numFmtId="0" fontId="15" fillId="0" borderId="21" xfId="0" applyFont="1" applyBorder="1">
      <alignment vertical="center"/>
    </xf>
    <xf numFmtId="0" fontId="15" fillId="0" borderId="23" xfId="0" applyFont="1" applyBorder="1">
      <alignment vertical="center"/>
    </xf>
    <xf numFmtId="0" fontId="8" fillId="0" borderId="0" xfId="0" applyFont="1" applyAlignment="1">
      <alignment horizontal="left" vertical="center"/>
    </xf>
    <xf numFmtId="0" fontId="8" fillId="0" borderId="0" xfId="0" applyFont="1" applyAlignment="1">
      <alignment horizontal="right" vertical="center"/>
    </xf>
    <xf numFmtId="0" fontId="15"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xf>
    <xf numFmtId="0" fontId="8" fillId="0" borderId="7" xfId="0" applyFont="1" applyBorder="1" applyAlignment="1">
      <alignment horizontal="center" vertical="center"/>
    </xf>
    <xf numFmtId="176" fontId="32" fillId="0" borderId="22" xfId="0" applyNumberFormat="1" applyFont="1" applyBorder="1" applyAlignment="1" applyProtection="1">
      <alignment horizontal="center" vertical="center" shrinkToFit="1"/>
      <protection locked="0"/>
    </xf>
    <xf numFmtId="176" fontId="32" fillId="0" borderId="21" xfId="0" applyNumberFormat="1" applyFont="1" applyBorder="1" applyAlignment="1" applyProtection="1">
      <alignment horizontal="center" vertical="center" shrinkToFit="1"/>
      <protection locked="0"/>
    </xf>
    <xf numFmtId="176" fontId="32" fillId="0" borderId="23" xfId="0" applyNumberFormat="1" applyFont="1" applyBorder="1" applyAlignment="1" applyProtection="1">
      <alignment horizontal="center" vertical="center" shrinkToFit="1"/>
      <protection locked="0"/>
    </xf>
    <xf numFmtId="0" fontId="8" fillId="0" borderId="17" xfId="0" applyFont="1" applyBorder="1" applyAlignment="1">
      <alignment horizontal="center" vertical="center"/>
    </xf>
    <xf numFmtId="0" fontId="8" fillId="0" borderId="10" xfId="0" applyFont="1" applyBorder="1" applyAlignment="1">
      <alignment horizontal="center" vertical="center"/>
    </xf>
    <xf numFmtId="177" fontId="11" fillId="6" borderId="22" xfId="0" applyNumberFormat="1" applyFont="1" applyFill="1" applyBorder="1" applyAlignment="1" applyProtection="1">
      <alignment horizontal="center" vertical="center" shrinkToFit="1"/>
      <protection locked="0"/>
    </xf>
    <xf numFmtId="177" fontId="11" fillId="6" borderId="21" xfId="0" applyNumberFormat="1" applyFont="1" applyFill="1" applyBorder="1" applyAlignment="1" applyProtection="1">
      <alignment horizontal="center" vertical="center" shrinkToFit="1"/>
      <protection locked="0"/>
    </xf>
    <xf numFmtId="177" fontId="11" fillId="6" borderId="23" xfId="0" applyNumberFormat="1" applyFont="1" applyFill="1" applyBorder="1" applyAlignment="1" applyProtection="1">
      <alignment horizontal="center" vertical="center" shrinkToFit="1"/>
      <protection locked="0"/>
    </xf>
    <xf numFmtId="177" fontId="16" fillId="6" borderId="22" xfId="0" applyNumberFormat="1" applyFont="1" applyFill="1" applyBorder="1" applyAlignment="1" applyProtection="1">
      <alignment horizontal="center" vertical="center" shrinkToFit="1"/>
      <protection locked="0"/>
    </xf>
    <xf numFmtId="177" fontId="16" fillId="6" borderId="21" xfId="0" applyNumberFormat="1" applyFont="1" applyFill="1" applyBorder="1" applyAlignment="1" applyProtection="1">
      <alignment horizontal="center" vertical="center" shrinkToFit="1"/>
      <protection locked="0"/>
    </xf>
    <xf numFmtId="177" fontId="16" fillId="6" borderId="23" xfId="0" applyNumberFormat="1" applyFont="1" applyFill="1" applyBorder="1" applyAlignment="1" applyProtection="1">
      <alignment horizontal="center" vertical="center" shrinkToFit="1"/>
      <protection locked="0"/>
    </xf>
    <xf numFmtId="177" fontId="15" fillId="0" borderId="8" xfId="0" applyNumberFormat="1" applyFont="1" applyBorder="1" applyAlignment="1" applyProtection="1">
      <alignment horizontal="center" vertical="center" shrinkToFit="1"/>
      <protection locked="0"/>
    </xf>
    <xf numFmtId="177" fontId="15" fillId="0" borderId="17" xfId="0" applyNumberFormat="1" applyFont="1" applyBorder="1" applyAlignment="1" applyProtection="1">
      <alignment horizontal="center" vertical="center" shrinkToFit="1"/>
      <protection locked="0"/>
    </xf>
    <xf numFmtId="3" fontId="32" fillId="6" borderId="22" xfId="0" applyNumberFormat="1" applyFont="1" applyFill="1" applyBorder="1" applyAlignment="1">
      <alignment horizontal="right" vertical="center"/>
    </xf>
    <xf numFmtId="3" fontId="32" fillId="6" borderId="23" xfId="0" applyNumberFormat="1" applyFont="1" applyFill="1" applyBorder="1" applyAlignment="1">
      <alignment horizontal="right" vertical="center"/>
    </xf>
    <xf numFmtId="3" fontId="32" fillId="6" borderId="50" xfId="0" applyNumberFormat="1" applyFont="1" applyFill="1" applyBorder="1" applyAlignment="1">
      <alignment horizontal="right" vertical="center"/>
    </xf>
    <xf numFmtId="3" fontId="32" fillId="6" borderId="45" xfId="0" applyNumberFormat="1" applyFont="1" applyFill="1" applyBorder="1" applyAlignment="1">
      <alignment horizontal="right" vertical="center"/>
    </xf>
    <xf numFmtId="3" fontId="32" fillId="0" borderId="51" xfId="0" applyNumberFormat="1" applyFont="1" applyBorder="1" applyAlignment="1">
      <alignment horizontal="right" vertical="center"/>
    </xf>
    <xf numFmtId="3" fontId="32" fillId="0" borderId="44" xfId="0" applyNumberFormat="1" applyFont="1" applyBorder="1" applyAlignment="1">
      <alignment horizontal="right" vertical="center"/>
    </xf>
    <xf numFmtId="0" fontId="8" fillId="0" borderId="46" xfId="0" applyFont="1" applyBorder="1" applyAlignment="1">
      <alignment horizontal="center" vertical="center" textRotation="255" wrapText="1"/>
    </xf>
    <xf numFmtId="3" fontId="32" fillId="6" borderId="19" xfId="0" applyNumberFormat="1" applyFont="1" applyFill="1" applyBorder="1" applyAlignment="1">
      <alignment horizontal="right" vertical="center"/>
    </xf>
    <xf numFmtId="3" fontId="32" fillId="6" borderId="20" xfId="0" applyNumberFormat="1" applyFont="1" applyFill="1" applyBorder="1" applyAlignment="1">
      <alignment horizontal="right" vertical="center"/>
    </xf>
    <xf numFmtId="3" fontId="32" fillId="0" borderId="22" xfId="0" applyNumberFormat="1" applyFont="1" applyBorder="1" applyAlignment="1">
      <alignment horizontal="right" vertical="center"/>
    </xf>
    <xf numFmtId="3" fontId="32" fillId="0" borderId="23" xfId="0" applyNumberFormat="1" applyFont="1" applyBorder="1" applyAlignment="1">
      <alignment horizontal="right" vertical="center"/>
    </xf>
    <xf numFmtId="0" fontId="8" fillId="0" borderId="29" xfId="0" applyFont="1" applyBorder="1" applyAlignment="1">
      <alignment horizontal="center" vertical="center" textRotation="255"/>
    </xf>
    <xf numFmtId="3" fontId="32" fillId="0" borderId="8" xfId="0" applyNumberFormat="1" applyFont="1" applyBorder="1" applyAlignment="1">
      <alignment horizontal="right" vertical="center"/>
    </xf>
    <xf numFmtId="3" fontId="32" fillId="0" borderId="18" xfId="0" applyNumberFormat="1" applyFont="1" applyBorder="1" applyAlignment="1">
      <alignment horizontal="right" vertical="center"/>
    </xf>
    <xf numFmtId="0" fontId="15" fillId="0" borderId="18" xfId="0" applyFont="1" applyBorder="1" applyAlignment="1">
      <alignment horizontal="center" vertical="center"/>
    </xf>
    <xf numFmtId="0" fontId="15" fillId="0" borderId="20" xfId="0" applyFont="1" applyBorder="1" applyAlignment="1">
      <alignment horizontal="center" vertical="center"/>
    </xf>
    <xf numFmtId="0" fontId="8" fillId="0" borderId="29" xfId="0" applyFont="1" applyBorder="1" applyAlignment="1">
      <alignment horizontal="right"/>
    </xf>
    <xf numFmtId="0" fontId="8" fillId="0" borderId="8" xfId="0" applyFont="1" applyBorder="1" applyAlignment="1">
      <alignment horizontal="right"/>
    </xf>
    <xf numFmtId="0" fontId="8" fillId="0" borderId="28" xfId="0" applyFont="1" applyBorder="1" applyAlignment="1">
      <alignment horizontal="left" vertical="top"/>
    </xf>
    <xf numFmtId="0" fontId="8" fillId="0" borderId="19" xfId="0" applyFont="1" applyBorder="1" applyAlignment="1">
      <alignment horizontal="left" vertical="top"/>
    </xf>
    <xf numFmtId="0" fontId="15" fillId="4" borderId="27" xfId="0" applyFont="1" applyFill="1" applyBorder="1" applyAlignment="1">
      <alignment horizontal="center" vertical="center"/>
    </xf>
    <xf numFmtId="0" fontId="15" fillId="4" borderId="0" xfId="0" applyFont="1" applyFill="1" applyAlignment="1">
      <alignment horizontal="center" vertical="center"/>
    </xf>
    <xf numFmtId="0" fontId="15" fillId="4" borderId="26" xfId="0" applyFont="1" applyFill="1" applyBorder="1" applyAlignment="1">
      <alignment horizontal="center" vertical="center"/>
    </xf>
    <xf numFmtId="0" fontId="15" fillId="4" borderId="0" xfId="0" applyFont="1" applyFill="1" applyAlignment="1">
      <alignment horizontal="distributed" vertical="center"/>
    </xf>
    <xf numFmtId="0" fontId="15" fillId="4" borderId="0" xfId="0" applyFont="1" applyFill="1" applyAlignment="1">
      <alignment vertical="center" wrapText="1"/>
    </xf>
    <xf numFmtId="180" fontId="15" fillId="4" borderId="0" xfId="0" applyNumberFormat="1" applyFont="1" applyFill="1">
      <alignment vertical="center"/>
    </xf>
    <xf numFmtId="0" fontId="15" fillId="4" borderId="0" xfId="0" applyFont="1" applyFill="1">
      <alignment vertical="center"/>
    </xf>
    <xf numFmtId="0" fontId="12" fillId="4" borderId="0" xfId="0" applyFont="1" applyFill="1" applyAlignment="1">
      <alignment vertical="center" shrinkToFit="1"/>
    </xf>
    <xf numFmtId="0" fontId="12" fillId="4" borderId="0" xfId="0" applyFont="1" applyFill="1" applyAlignment="1">
      <alignment vertical="center" wrapText="1"/>
    </xf>
    <xf numFmtId="0" fontId="11" fillId="4" borderId="0" xfId="0" applyFont="1" applyFill="1" applyAlignment="1">
      <alignment horizontal="right" vertical="center"/>
    </xf>
    <xf numFmtId="0" fontId="16" fillId="4" borderId="0" xfId="0" applyFont="1" applyFill="1" applyAlignment="1">
      <alignment horizontal="right" vertical="center"/>
    </xf>
    <xf numFmtId="0" fontId="12" fillId="4" borderId="0" xfId="0" applyFont="1" applyFill="1" applyAlignment="1">
      <alignment horizontal="center" vertical="center"/>
    </xf>
    <xf numFmtId="0" fontId="0" fillId="4" borderId="0" xfId="0" applyFill="1" applyAlignment="1">
      <alignment horizontal="center" vertical="center"/>
    </xf>
    <xf numFmtId="0" fontId="13" fillId="4" borderId="8"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27" xfId="0" applyFont="1" applyFill="1" applyBorder="1" applyAlignment="1">
      <alignment horizontal="center" vertical="center"/>
    </xf>
    <xf numFmtId="0" fontId="13" fillId="4" borderId="0" xfId="0" applyFont="1" applyFill="1" applyAlignment="1">
      <alignment horizontal="center" vertical="center"/>
    </xf>
    <xf numFmtId="0" fontId="13" fillId="4" borderId="26" xfId="0" applyFont="1" applyFill="1" applyBorder="1" applyAlignment="1">
      <alignment horizontal="center" vertical="center"/>
    </xf>
    <xf numFmtId="177" fontId="15" fillId="4" borderId="0" xfId="0" applyNumberFormat="1" applyFont="1" applyFill="1" applyAlignment="1">
      <alignment horizontal="distributed" vertical="center"/>
    </xf>
    <xf numFmtId="0" fontId="15" fillId="4" borderId="0" xfId="0" applyFont="1" applyFill="1" applyAlignment="1">
      <alignment horizontal="center" vertical="distributed"/>
    </xf>
    <xf numFmtId="0" fontId="15" fillId="4" borderId="0" xfId="0" applyFont="1" applyFill="1" applyAlignment="1">
      <alignment horizontal="center" vertical="distributed" wrapText="1"/>
    </xf>
    <xf numFmtId="0" fontId="15" fillId="4" borderId="0" xfId="0" applyFont="1" applyFill="1" applyAlignment="1">
      <alignment horizontal="left" vertical="center"/>
    </xf>
    <xf numFmtId="0" fontId="22" fillId="6" borderId="2" xfId="0" applyFont="1" applyFill="1" applyBorder="1" applyProtection="1">
      <alignment vertical="center"/>
      <protection locked="0"/>
    </xf>
    <xf numFmtId="0" fontId="22" fillId="6" borderId="9" xfId="0" applyFont="1" applyFill="1" applyBorder="1" applyProtection="1">
      <alignment vertical="center"/>
      <protection locked="0"/>
    </xf>
    <xf numFmtId="0" fontId="22" fillId="6" borderId="3" xfId="0" applyFont="1" applyFill="1" applyBorder="1" applyProtection="1">
      <alignment vertical="center"/>
      <protection locked="0"/>
    </xf>
    <xf numFmtId="180" fontId="22" fillId="4" borderId="0" xfId="0" applyNumberFormat="1" applyFont="1" applyFill="1" applyAlignment="1" applyProtection="1">
      <alignment horizontal="center" vertical="center"/>
      <protection locked="0"/>
    </xf>
    <xf numFmtId="180" fontId="22" fillId="6" borderId="2" xfId="0" applyNumberFormat="1" applyFont="1" applyFill="1" applyBorder="1" applyAlignment="1" applyProtection="1">
      <alignment horizontal="center" vertical="center"/>
      <protection locked="0"/>
    </xf>
    <xf numFmtId="180" fontId="22" fillId="6" borderId="9" xfId="0" applyNumberFormat="1" applyFont="1" applyFill="1" applyBorder="1" applyAlignment="1" applyProtection="1">
      <alignment horizontal="center" vertical="center"/>
      <protection locked="0"/>
    </xf>
    <xf numFmtId="180" fontId="22" fillId="6" borderId="3" xfId="0" applyNumberFormat="1" applyFont="1" applyFill="1" applyBorder="1" applyAlignment="1" applyProtection="1">
      <alignment horizontal="center" vertical="center"/>
      <protection locked="0"/>
    </xf>
    <xf numFmtId="0" fontId="31" fillId="0" borderId="0" xfId="0" applyFont="1" applyAlignment="1">
      <alignment horizontal="right" vertical="center"/>
    </xf>
    <xf numFmtId="0" fontId="32" fillId="0" borderId="0" xfId="0" applyFont="1" applyAlignment="1">
      <alignment horizontal="center" vertical="center"/>
    </xf>
    <xf numFmtId="0" fontId="41" fillId="0" borderId="0" xfId="0" applyFont="1" applyAlignment="1">
      <alignment horizontal="center" vertical="center"/>
    </xf>
    <xf numFmtId="0" fontId="30" fillId="6" borderId="8" xfId="0" applyFont="1" applyFill="1" applyBorder="1" applyAlignment="1" applyProtection="1">
      <alignment horizontal="left" vertical="center" wrapText="1"/>
      <protection locked="0"/>
    </xf>
    <xf numFmtId="0" fontId="30" fillId="6" borderId="17" xfId="0" applyFont="1" applyFill="1" applyBorder="1" applyAlignment="1" applyProtection="1">
      <alignment horizontal="left" vertical="center" wrapText="1"/>
      <protection locked="0"/>
    </xf>
    <xf numFmtId="0" fontId="30" fillId="6" borderId="18" xfId="0" applyFont="1" applyFill="1" applyBorder="1" applyAlignment="1" applyProtection="1">
      <alignment horizontal="left" vertical="center" wrapText="1"/>
      <protection locked="0"/>
    </xf>
    <xf numFmtId="0" fontId="30" fillId="6" borderId="10" xfId="0" applyFont="1" applyFill="1" applyBorder="1" applyAlignment="1" applyProtection="1">
      <alignment horizontal="left" vertical="center" wrapText="1"/>
      <protection locked="0"/>
    </xf>
    <xf numFmtId="0" fontId="30" fillId="6" borderId="20" xfId="0" applyFont="1" applyFill="1" applyBorder="1" applyAlignment="1" applyProtection="1">
      <alignment horizontal="left" vertical="center" wrapText="1"/>
      <protection locked="0"/>
    </xf>
    <xf numFmtId="0" fontId="30" fillId="0" borderId="8" xfId="0" applyFont="1" applyBorder="1" applyAlignment="1">
      <alignment horizontal="left" vertical="center" wrapText="1"/>
    </xf>
    <xf numFmtId="0" fontId="30" fillId="0" borderId="17" xfId="0" applyFont="1" applyBorder="1" applyAlignment="1">
      <alignment horizontal="left"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0" fillId="0" borderId="10" xfId="0" applyFont="1" applyBorder="1" applyAlignment="1">
      <alignment horizontal="left" vertical="center" wrapText="1"/>
    </xf>
    <xf numFmtId="0" fontId="30" fillId="0" borderId="20" xfId="0" applyFont="1" applyBorder="1" applyAlignment="1">
      <alignment horizontal="left" vertical="center" wrapText="1"/>
    </xf>
    <xf numFmtId="0" fontId="40" fillId="0" borderId="19" xfId="0" applyFont="1" applyBorder="1" applyAlignment="1">
      <alignment horizontal="center" vertical="center" wrapText="1"/>
    </xf>
    <xf numFmtId="0" fontId="40" fillId="0" borderId="10" xfId="0" applyFont="1" applyBorder="1" applyAlignment="1">
      <alignment horizontal="center" vertical="center" wrapText="1"/>
    </xf>
    <xf numFmtId="0" fontId="40" fillId="6" borderId="19" xfId="0" applyFont="1" applyFill="1" applyBorder="1" applyAlignment="1" applyProtection="1">
      <alignment horizontal="center" vertical="center" wrapText="1"/>
      <protection locked="0"/>
    </xf>
    <xf numFmtId="0" fontId="40" fillId="6" borderId="10" xfId="0" applyFont="1" applyFill="1" applyBorder="1" applyAlignment="1" applyProtection="1">
      <alignment horizontal="center" vertical="center"/>
      <protection locked="0"/>
    </xf>
    <xf numFmtId="0" fontId="40" fillId="6" borderId="20" xfId="0" applyFont="1" applyFill="1" applyBorder="1" applyAlignment="1" applyProtection="1">
      <alignment horizontal="center" vertical="center"/>
      <protection locked="0"/>
    </xf>
    <xf numFmtId="0" fontId="30" fillId="0" borderId="22" xfId="0" applyFont="1" applyBorder="1" applyAlignment="1">
      <alignment horizontal="center" vertical="center"/>
    </xf>
    <xf numFmtId="0" fontId="30" fillId="0" borderId="23" xfId="0" applyFont="1" applyBorder="1" applyAlignment="1">
      <alignment horizontal="center" vertical="center"/>
    </xf>
    <xf numFmtId="0" fontId="30" fillId="6" borderId="19" xfId="0" applyFont="1" applyFill="1" applyBorder="1" applyAlignment="1" applyProtection="1">
      <alignment horizontal="left" vertical="center" wrapText="1"/>
      <protection locked="0"/>
    </xf>
    <xf numFmtId="0" fontId="30" fillId="6" borderId="17" xfId="0" applyFont="1" applyFill="1" applyBorder="1" applyAlignment="1" applyProtection="1">
      <protection locked="0"/>
    </xf>
    <xf numFmtId="0" fontId="69" fillId="6" borderId="10" xfId="0" applyFont="1" applyFill="1" applyBorder="1" applyAlignment="1" applyProtection="1">
      <alignment vertical="center" wrapText="1"/>
      <protection locked="0"/>
    </xf>
    <xf numFmtId="0" fontId="32" fillId="0" borderId="22" xfId="0" applyFont="1" applyBorder="1" applyAlignment="1">
      <alignment horizontal="center" vertical="center"/>
    </xf>
    <xf numFmtId="0" fontId="32" fillId="0" borderId="21" xfId="0" applyFont="1" applyBorder="1" applyAlignment="1">
      <alignment horizontal="center" vertical="center"/>
    </xf>
    <xf numFmtId="0" fontId="32" fillId="0" borderId="23" xfId="0" applyFont="1" applyBorder="1" applyAlignment="1">
      <alignment horizontal="center" vertical="center"/>
    </xf>
    <xf numFmtId="0" fontId="32" fillId="0" borderId="8" xfId="0" applyFont="1" applyBorder="1" applyAlignment="1">
      <alignment horizontal="center" vertical="center" wrapText="1"/>
    </xf>
    <xf numFmtId="0" fontId="32" fillId="0" borderId="19" xfId="0" applyFont="1" applyBorder="1" applyAlignment="1">
      <alignment horizontal="center" vertical="center" wrapText="1"/>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40" fillId="6" borderId="22" xfId="0" applyFont="1" applyFill="1" applyBorder="1" applyAlignment="1" applyProtection="1">
      <alignment horizontal="center" vertical="center" shrinkToFit="1"/>
      <protection locked="0"/>
    </xf>
    <xf numFmtId="0" fontId="40" fillId="6" borderId="23" xfId="0" applyFont="1" applyFill="1" applyBorder="1" applyAlignment="1" applyProtection="1">
      <alignment horizontal="center" vertical="center" shrinkToFit="1"/>
      <protection locked="0"/>
    </xf>
    <xf numFmtId="0" fontId="30" fillId="0" borderId="21" xfId="0" applyFont="1" applyBorder="1" applyAlignment="1">
      <alignment horizontal="center" vertical="center"/>
    </xf>
    <xf numFmtId="0" fontId="31" fillId="0" borderId="0" xfId="0" applyFont="1">
      <alignment vertical="center"/>
    </xf>
    <xf numFmtId="0" fontId="32" fillId="0" borderId="8" xfId="0" applyFont="1" applyBorder="1" applyAlignment="1">
      <alignment horizontal="center" vertical="center"/>
    </xf>
    <xf numFmtId="0" fontId="32" fillId="0" borderId="27" xfId="0" applyFont="1" applyBorder="1" applyAlignment="1">
      <alignment horizontal="center" vertical="center"/>
    </xf>
    <xf numFmtId="0" fontId="32" fillId="0" borderId="19" xfId="0" applyFont="1" applyBorder="1" applyAlignment="1">
      <alignment horizontal="center" vertical="center"/>
    </xf>
    <xf numFmtId="0" fontId="32" fillId="0" borderId="17" xfId="0" applyFont="1" applyBorder="1" applyAlignment="1">
      <alignment horizontal="center" vertical="center"/>
    </xf>
    <xf numFmtId="179" fontId="40" fillId="6" borderId="0" xfId="0" applyNumberFormat="1" applyFont="1" applyFill="1" applyAlignment="1">
      <alignment horizontal="right" vertical="center"/>
    </xf>
    <xf numFmtId="0" fontId="33" fillId="6" borderId="0" xfId="0" applyFont="1" applyFill="1" applyAlignment="1">
      <alignment horizontal="center" vertical="center"/>
    </xf>
    <xf numFmtId="0" fontId="30" fillId="0" borderId="27" xfId="0" applyFont="1" applyBorder="1">
      <alignment vertical="center"/>
    </xf>
    <xf numFmtId="0" fontId="30" fillId="0" borderId="0" xfId="0" applyFont="1">
      <alignment vertical="center"/>
    </xf>
    <xf numFmtId="0" fontId="33" fillId="0" borderId="0" xfId="0" applyFont="1" applyAlignment="1">
      <alignment horizontal="center" vertical="center"/>
    </xf>
    <xf numFmtId="0" fontId="31" fillId="0" borderId="0" xfId="0" applyFont="1" applyAlignment="1">
      <alignment horizontal="center" vertical="center"/>
    </xf>
    <xf numFmtId="0" fontId="40" fillId="0" borderId="27" xfId="0" applyFont="1" applyBorder="1" applyAlignment="1">
      <alignment horizontal="center" vertical="center" wrapText="1"/>
    </xf>
    <xf numFmtId="0" fontId="40" fillId="0" borderId="0" xfId="0" applyFont="1" applyAlignment="1">
      <alignment horizontal="center" vertical="center" wrapText="1"/>
    </xf>
    <xf numFmtId="0" fontId="30" fillId="0" borderId="7" xfId="0" applyFont="1" applyBorder="1" applyAlignment="1">
      <alignment horizontal="distributed" vertical="center"/>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8" xfId="0" applyFont="1" applyBorder="1" applyAlignment="1">
      <alignment horizontal="center" vertical="center" wrapText="1"/>
    </xf>
    <xf numFmtId="0" fontId="40" fillId="0" borderId="0" xfId="0" applyFont="1" applyAlignment="1">
      <alignment horizontal="left" vertical="center"/>
    </xf>
    <xf numFmtId="0" fontId="40" fillId="0" borderId="26" xfId="0" applyFont="1" applyBorder="1" applyAlignment="1">
      <alignment horizontal="left" vertical="center"/>
    </xf>
    <xf numFmtId="0" fontId="30" fillId="0" borderId="7" xfId="0" applyFont="1" applyBorder="1" applyAlignment="1">
      <alignment horizontal="center" vertical="center" wrapText="1"/>
    </xf>
    <xf numFmtId="0" fontId="44" fillId="0" borderId="0" xfId="0" applyFont="1">
      <alignment vertical="center"/>
    </xf>
    <xf numFmtId="0" fontId="30" fillId="0" borderId="7" xfId="0" applyFont="1" applyBorder="1" applyAlignment="1">
      <alignment horizontal="center" vertical="center"/>
    </xf>
    <xf numFmtId="0" fontId="30" fillId="0" borderId="30" xfId="0" applyFont="1" applyBorder="1" applyAlignment="1">
      <alignment horizontal="center" vertical="center"/>
    </xf>
    <xf numFmtId="0" fontId="30" fillId="0" borderId="28" xfId="0" applyFont="1" applyBorder="1" applyAlignment="1">
      <alignment horizontal="center" vertical="center"/>
    </xf>
    <xf numFmtId="0" fontId="30" fillId="0" borderId="28" xfId="0" applyFont="1" applyBorder="1" applyAlignment="1">
      <alignment horizontal="center" vertical="center" textRotation="255"/>
    </xf>
    <xf numFmtId="0" fontId="30" fillId="0" borderId="7" xfId="0" applyFont="1" applyBorder="1" applyAlignment="1">
      <alignment horizontal="center" vertical="center" textRotation="255"/>
    </xf>
    <xf numFmtId="0" fontId="30" fillId="0" borderId="7" xfId="0" applyFont="1" applyBorder="1" applyAlignment="1">
      <alignment horizontal="left" vertical="center" wrapText="1"/>
    </xf>
    <xf numFmtId="179" fontId="40" fillId="0" borderId="0" xfId="0" applyNumberFormat="1" applyFont="1" applyAlignment="1">
      <alignment horizontal="right" vertical="center"/>
    </xf>
    <xf numFmtId="0" fontId="30" fillId="0" borderId="0" xfId="0" applyFont="1" applyAlignment="1">
      <alignment vertical="center" wrapText="1"/>
    </xf>
    <xf numFmtId="0" fontId="30" fillId="0" borderId="0" xfId="0" applyFont="1" applyAlignment="1" applyProtection="1">
      <alignment horizontal="left" vertical="center" wrapText="1"/>
      <protection locked="0"/>
    </xf>
    <xf numFmtId="0" fontId="30" fillId="0" borderId="0" xfId="0"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31"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58" fontId="30" fillId="0" borderId="0" xfId="0" quotePrefix="1" applyNumberFormat="1" applyFont="1" applyAlignment="1" applyProtection="1">
      <alignment horizontal="center" vertical="center"/>
      <protection locked="0"/>
    </xf>
    <xf numFmtId="0" fontId="32" fillId="0" borderId="0" xfId="0" applyFont="1" applyAlignment="1">
      <alignment horizontal="center" vertical="center" wrapText="1"/>
    </xf>
    <xf numFmtId="0" fontId="40" fillId="0" borderId="0" xfId="0" applyFont="1" applyAlignment="1" applyProtection="1">
      <alignment horizontal="center" vertical="center" wrapText="1"/>
      <protection locked="0"/>
    </xf>
    <xf numFmtId="0" fontId="31" fillId="0" borderId="0" xfId="0" applyFont="1" applyAlignment="1">
      <alignment vertical="center" wrapText="1"/>
    </xf>
    <xf numFmtId="0" fontId="11" fillId="4" borderId="22" xfId="0" applyFont="1" applyFill="1" applyBorder="1" applyAlignment="1">
      <alignment horizontal="distributed" vertical="center" wrapText="1"/>
    </xf>
    <xf numFmtId="0" fontId="11" fillId="4" borderId="21" xfId="0" applyFont="1" applyFill="1" applyBorder="1" applyAlignment="1">
      <alignment horizontal="distributed" vertical="center" wrapText="1"/>
    </xf>
    <xf numFmtId="0" fontId="11" fillId="4" borderId="23" xfId="0" applyFont="1" applyFill="1" applyBorder="1" applyAlignment="1">
      <alignment horizontal="distributed" vertical="center" wrapText="1"/>
    </xf>
    <xf numFmtId="177" fontId="15" fillId="6" borderId="0" xfId="0" applyNumberFormat="1" applyFont="1" applyFill="1" applyAlignment="1">
      <alignment horizontal="right" vertical="center"/>
    </xf>
    <xf numFmtId="0" fontId="15" fillId="4" borderId="0" xfId="0" applyFont="1" applyFill="1" applyAlignment="1">
      <alignment horizontal="left" vertical="center" wrapText="1" indent="2"/>
    </xf>
    <xf numFmtId="0" fontId="11" fillId="4" borderId="0" xfId="0" applyFont="1" applyFill="1" applyAlignment="1">
      <alignment horizontal="left" vertical="center"/>
    </xf>
    <xf numFmtId="0" fontId="11" fillId="4" borderId="0" xfId="0" applyFont="1" applyFill="1" applyAlignment="1">
      <alignment horizontal="center" vertical="center"/>
    </xf>
    <xf numFmtId="0" fontId="12" fillId="4" borderId="0" xfId="0" applyFont="1" applyFill="1" applyAlignment="1">
      <alignment horizontal="left" vertical="center" wrapText="1" shrinkToFit="1"/>
    </xf>
    <xf numFmtId="0" fontId="12" fillId="4" borderId="0" xfId="0" applyFont="1" applyFill="1">
      <alignment vertical="center"/>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22"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5" fillId="6" borderId="22" xfId="0" applyFont="1" applyFill="1" applyBorder="1" applyAlignment="1" applyProtection="1">
      <alignment horizontal="center" vertical="center" wrapText="1"/>
      <protection locked="0"/>
    </xf>
    <xf numFmtId="0" fontId="15" fillId="6" borderId="23" xfId="0" applyFont="1" applyFill="1" applyBorder="1" applyAlignment="1" applyProtection="1">
      <alignment horizontal="center" vertical="center" wrapText="1"/>
      <protection locked="0"/>
    </xf>
    <xf numFmtId="0" fontId="15" fillId="6" borderId="22" xfId="0" applyFont="1" applyFill="1" applyBorder="1" applyAlignment="1" applyProtection="1">
      <alignment vertical="center" wrapText="1"/>
      <protection locked="0"/>
    </xf>
    <xf numFmtId="0" fontId="15" fillId="6" borderId="21" xfId="0" applyFont="1" applyFill="1" applyBorder="1" applyAlignment="1" applyProtection="1">
      <alignment vertical="center" wrapText="1"/>
      <protection locked="0"/>
    </xf>
    <xf numFmtId="0" fontId="15" fillId="6" borderId="23" xfId="0" applyFont="1" applyFill="1" applyBorder="1" applyAlignment="1" applyProtection="1">
      <alignment vertical="center" wrapText="1"/>
      <protection locked="0"/>
    </xf>
    <xf numFmtId="49" fontId="15" fillId="4" borderId="0" xfId="0" applyNumberFormat="1" applyFont="1" applyFill="1" applyAlignment="1">
      <alignment horizontal="left" vertical="center" wrapText="1"/>
    </xf>
    <xf numFmtId="0" fontId="31" fillId="0" borderId="0" xfId="0" applyFont="1" applyAlignment="1">
      <alignment horizontal="left" vertical="center"/>
    </xf>
    <xf numFmtId="0" fontId="11" fillId="4" borderId="8" xfId="0" applyFont="1" applyFill="1" applyBorder="1" applyAlignment="1">
      <alignment horizontal="left" vertical="center"/>
    </xf>
    <xf numFmtId="0" fontId="11" fillId="4" borderId="17" xfId="0" applyFont="1" applyFill="1" applyBorder="1" applyAlignment="1">
      <alignment horizontal="left" vertical="center"/>
    </xf>
    <xf numFmtId="0" fontId="11" fillId="4" borderId="18" xfId="0" applyFont="1" applyFill="1" applyBorder="1" applyAlignment="1">
      <alignment horizontal="left" vertical="center"/>
    </xf>
    <xf numFmtId="0" fontId="15" fillId="6" borderId="29" xfId="0" applyFont="1" applyFill="1" applyBorder="1" applyAlignment="1" applyProtection="1">
      <alignment horizontal="center" vertical="center" wrapText="1"/>
      <protection locked="0"/>
    </xf>
    <xf numFmtId="0" fontId="15" fillId="6" borderId="30" xfId="0" applyFont="1" applyFill="1" applyBorder="1" applyAlignment="1" applyProtection="1">
      <alignment horizontal="center" vertical="center" wrapText="1"/>
      <protection locked="0"/>
    </xf>
    <xf numFmtId="0" fontId="15" fillId="6" borderId="28" xfId="0" applyFont="1" applyFill="1" applyBorder="1" applyAlignment="1" applyProtection="1">
      <alignment horizontal="center" vertical="center" wrapText="1"/>
      <protection locked="0"/>
    </xf>
    <xf numFmtId="176" fontId="15" fillId="6" borderId="29" xfId="0" applyNumberFormat="1" applyFont="1" applyFill="1" applyBorder="1" applyAlignment="1" applyProtection="1">
      <alignment horizontal="center" vertical="center" shrinkToFit="1"/>
      <protection locked="0"/>
    </xf>
    <xf numFmtId="176" fontId="15" fillId="6" borderId="30" xfId="0" applyNumberFormat="1" applyFont="1" applyFill="1" applyBorder="1" applyAlignment="1" applyProtection="1">
      <alignment horizontal="center" vertical="center" shrinkToFit="1"/>
      <protection locked="0"/>
    </xf>
    <xf numFmtId="176" fontId="15" fillId="6" borderId="28" xfId="0" applyNumberFormat="1" applyFont="1" applyFill="1" applyBorder="1" applyAlignment="1" applyProtection="1">
      <alignment horizontal="center" vertical="center" shrinkToFit="1"/>
      <protection locked="0"/>
    </xf>
    <xf numFmtId="176" fontId="15" fillId="6" borderId="7" xfId="0" applyNumberFormat="1" applyFont="1" applyFill="1" applyBorder="1" applyAlignment="1" applyProtection="1">
      <alignment horizontal="center" vertical="center" wrapText="1"/>
      <protection locked="0"/>
    </xf>
    <xf numFmtId="0" fontId="11" fillId="4" borderId="27" xfId="0" applyFont="1" applyFill="1" applyBorder="1" applyAlignment="1">
      <alignment horizontal="left" vertical="center"/>
    </xf>
    <xf numFmtId="0" fontId="11" fillId="4" borderId="26" xfId="0" applyFont="1" applyFill="1" applyBorder="1" applyAlignment="1">
      <alignment horizontal="left" vertical="center"/>
    </xf>
    <xf numFmtId="0" fontId="11" fillId="4" borderId="19" xfId="0" applyFont="1" applyFill="1" applyBorder="1" applyAlignment="1">
      <alignment horizontal="left" vertical="center" wrapText="1"/>
    </xf>
    <xf numFmtId="0" fontId="11" fillId="4" borderId="10" xfId="0" applyFont="1" applyFill="1" applyBorder="1" applyAlignment="1">
      <alignment horizontal="left" vertical="center"/>
    </xf>
    <xf numFmtId="0" fontId="11" fillId="4" borderId="20" xfId="0" applyFont="1" applyFill="1" applyBorder="1" applyAlignment="1">
      <alignment horizontal="left" vertical="center"/>
    </xf>
    <xf numFmtId="0" fontId="15" fillId="6" borderId="7" xfId="0" applyFont="1" applyFill="1" applyBorder="1" applyAlignment="1" applyProtection="1">
      <alignment horizontal="center" vertical="center" wrapText="1"/>
      <protection locked="0"/>
    </xf>
    <xf numFmtId="0" fontId="15" fillId="6" borderId="8" xfId="0" applyFont="1" applyFill="1" applyBorder="1" applyAlignment="1" applyProtection="1">
      <alignment horizontal="center" vertical="center" wrapText="1"/>
      <protection locked="0"/>
    </xf>
    <xf numFmtId="0" fontId="15" fillId="6" borderId="27" xfId="0" applyFont="1" applyFill="1" applyBorder="1" applyAlignment="1" applyProtection="1">
      <alignment horizontal="center" vertical="center" wrapText="1"/>
      <protection locked="0"/>
    </xf>
    <xf numFmtId="0" fontId="15" fillId="6" borderId="19" xfId="0" applyFont="1" applyFill="1" applyBorder="1" applyAlignment="1" applyProtection="1">
      <alignment horizontal="center" vertical="center" wrapText="1"/>
      <protection locked="0"/>
    </xf>
    <xf numFmtId="0" fontId="11" fillId="4" borderId="7" xfId="0" applyFont="1" applyFill="1" applyBorder="1" applyAlignment="1">
      <alignment horizontal="center" vertical="center"/>
    </xf>
    <xf numFmtId="0" fontId="15" fillId="4" borderId="27" xfId="0" applyFont="1" applyFill="1" applyBorder="1" applyAlignment="1">
      <alignment horizontal="left" vertical="center"/>
    </xf>
    <xf numFmtId="0" fontId="15" fillId="4" borderId="26" xfId="0" applyFont="1" applyFill="1" applyBorder="1" applyAlignment="1">
      <alignment horizontal="left" vertical="center"/>
    </xf>
    <xf numFmtId="0" fontId="15" fillId="4" borderId="19" xfId="0" applyFont="1" applyFill="1" applyBorder="1" applyAlignment="1">
      <alignment horizontal="left" vertical="center" wrapText="1"/>
    </xf>
    <xf numFmtId="0" fontId="15" fillId="4" borderId="10" xfId="0" applyFont="1" applyFill="1" applyBorder="1" applyAlignment="1">
      <alignment horizontal="left" vertical="center"/>
    </xf>
    <xf numFmtId="0" fontId="15" fillId="4" borderId="20" xfId="0" applyFont="1" applyFill="1" applyBorder="1" applyAlignment="1">
      <alignment horizontal="left" vertical="center"/>
    </xf>
    <xf numFmtId="0" fontId="11" fillId="4" borderId="8" xfId="0" applyFont="1" applyFill="1" applyBorder="1" applyAlignment="1">
      <alignment horizontal="center" vertical="center"/>
    </xf>
    <xf numFmtId="0" fontId="11" fillId="4" borderId="17" xfId="0" applyFont="1" applyFill="1" applyBorder="1" applyAlignment="1">
      <alignment horizontal="center" vertical="center"/>
    </xf>
    <xf numFmtId="0" fontId="11" fillId="4" borderId="18"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10" xfId="0" applyFont="1" applyFill="1" applyBorder="1" applyAlignment="1">
      <alignment horizontal="center" vertical="center"/>
    </xf>
    <xf numFmtId="0" fontId="11" fillId="4" borderId="20" xfId="0" applyFont="1" applyFill="1" applyBorder="1" applyAlignment="1">
      <alignment horizontal="center" vertical="center"/>
    </xf>
    <xf numFmtId="0" fontId="15" fillId="4" borderId="0" xfId="0" applyFont="1" applyFill="1" applyAlignment="1">
      <alignment horizontal="left" vertical="center" wrapText="1"/>
    </xf>
    <xf numFmtId="177" fontId="32" fillId="6" borderId="27" xfId="0" applyNumberFormat="1" applyFont="1" applyFill="1" applyBorder="1" applyAlignment="1">
      <alignment horizontal="center" vertical="center"/>
    </xf>
    <xf numFmtId="177" fontId="32" fillId="6" borderId="0" xfId="0" applyNumberFormat="1" applyFont="1" applyFill="1" applyAlignment="1">
      <alignment horizontal="center" vertical="center"/>
    </xf>
    <xf numFmtId="0" fontId="11" fillId="4" borderId="27" xfId="0" applyFont="1" applyFill="1" applyBorder="1" applyAlignment="1">
      <alignment horizontal="center" vertical="center"/>
    </xf>
    <xf numFmtId="0" fontId="11" fillId="4" borderId="26" xfId="0" applyFont="1" applyFill="1" applyBorder="1" applyAlignment="1">
      <alignment horizontal="center" vertical="center"/>
    </xf>
    <xf numFmtId="49" fontId="15" fillId="4" borderId="0" xfId="0" applyNumberFormat="1" applyFont="1" applyFill="1" applyAlignment="1">
      <alignment horizontal="left" vertical="center"/>
    </xf>
    <xf numFmtId="0" fontId="11" fillId="4" borderId="10" xfId="0" applyFont="1" applyFill="1" applyBorder="1" applyAlignment="1">
      <alignment horizontal="right" vertical="center"/>
    </xf>
    <xf numFmtId="0" fontId="13" fillId="4" borderId="0" xfId="0" applyFont="1" applyFill="1" applyAlignment="1">
      <alignment vertical="center" shrinkToFit="1"/>
    </xf>
    <xf numFmtId="0" fontId="13" fillId="4" borderId="10" xfId="0" applyFont="1" applyFill="1" applyBorder="1">
      <alignment vertical="center"/>
    </xf>
    <xf numFmtId="0" fontId="31" fillId="0" borderId="0" xfId="0" applyFont="1" applyAlignment="1">
      <alignment wrapText="1"/>
    </xf>
    <xf numFmtId="0" fontId="30" fillId="6" borderId="19" xfId="0" applyFont="1" applyFill="1" applyBorder="1" applyAlignment="1" applyProtection="1">
      <alignment horizontal="center" vertical="center" wrapText="1"/>
      <protection locked="0"/>
    </xf>
    <xf numFmtId="0" fontId="30" fillId="6" borderId="10" xfId="0" applyFont="1" applyFill="1" applyBorder="1" applyAlignment="1" applyProtection="1">
      <alignment horizontal="center" vertical="center"/>
      <protection locked="0"/>
    </xf>
    <xf numFmtId="0" fontId="30" fillId="6" borderId="20" xfId="0" applyFont="1" applyFill="1" applyBorder="1" applyAlignment="1" applyProtection="1">
      <alignment horizontal="center" vertical="center"/>
      <protection locked="0"/>
    </xf>
    <xf numFmtId="0" fontId="30" fillId="0" borderId="22"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3" xfId="0" applyFont="1" applyBorder="1" applyAlignment="1">
      <alignment horizontal="center" vertical="center" wrapText="1"/>
    </xf>
    <xf numFmtId="0" fontId="40" fillId="0" borderId="20" xfId="0" applyFont="1" applyBorder="1" applyAlignment="1">
      <alignment horizontal="center" vertical="center" wrapText="1"/>
    </xf>
    <xf numFmtId="0" fontId="30" fillId="6" borderId="8" xfId="0" applyFont="1" applyFill="1" applyBorder="1" applyAlignment="1" applyProtection="1">
      <alignment horizontal="left" vertical="center"/>
      <protection locked="0"/>
    </xf>
    <xf numFmtId="0" fontId="30" fillId="6" borderId="17" xfId="0" applyFont="1" applyFill="1" applyBorder="1" applyAlignment="1" applyProtection="1">
      <alignment horizontal="left" vertical="center"/>
      <protection locked="0"/>
    </xf>
    <xf numFmtId="0" fontId="30" fillId="6" borderId="18" xfId="0" applyFont="1" applyFill="1" applyBorder="1" applyAlignment="1" applyProtection="1">
      <alignment horizontal="left" vertical="center"/>
      <protection locked="0"/>
    </xf>
    <xf numFmtId="0" fontId="30" fillId="6" borderId="27" xfId="0" applyFont="1" applyFill="1" applyBorder="1" applyAlignment="1" applyProtection="1">
      <alignment horizontal="left" vertical="center"/>
      <protection locked="0"/>
    </xf>
    <xf numFmtId="0" fontId="30" fillId="6" borderId="0" xfId="0" applyFont="1" applyFill="1" applyAlignment="1" applyProtection="1">
      <alignment horizontal="left" vertical="center"/>
      <protection locked="0"/>
    </xf>
    <xf numFmtId="0" fontId="30" fillId="6" borderId="26" xfId="0" applyFont="1" applyFill="1" applyBorder="1" applyAlignment="1" applyProtection="1">
      <alignment horizontal="left" vertical="center"/>
      <protection locked="0"/>
    </xf>
    <xf numFmtId="0" fontId="31" fillId="6" borderId="8" xfId="0" applyFont="1" applyFill="1" applyBorder="1" applyAlignment="1" applyProtection="1">
      <alignment horizontal="center" vertical="center"/>
      <protection locked="0"/>
    </xf>
    <xf numFmtId="0" fontId="31" fillId="6" borderId="17" xfId="0" applyFont="1" applyFill="1" applyBorder="1" applyAlignment="1" applyProtection="1">
      <alignment horizontal="center" vertical="center"/>
      <protection locked="0"/>
    </xf>
    <xf numFmtId="0" fontId="31" fillId="6" borderId="18" xfId="0" applyFont="1" applyFill="1" applyBorder="1" applyAlignment="1" applyProtection="1">
      <alignment horizontal="center" vertical="center"/>
      <protection locked="0"/>
    </xf>
    <xf numFmtId="0" fontId="32" fillId="0" borderId="18" xfId="0" applyFont="1" applyBorder="1" applyAlignment="1">
      <alignment horizontal="center" vertical="center"/>
    </xf>
    <xf numFmtId="0" fontId="32" fillId="0" borderId="10" xfId="0" applyFont="1" applyBorder="1" applyAlignment="1">
      <alignment horizontal="center" vertical="center"/>
    </xf>
    <xf numFmtId="0" fontId="32" fillId="0" borderId="20" xfId="0" applyFont="1" applyBorder="1" applyAlignment="1">
      <alignment horizontal="center" vertical="center"/>
    </xf>
    <xf numFmtId="58" fontId="30" fillId="6" borderId="8" xfId="0" quotePrefix="1" applyNumberFormat="1" applyFont="1" applyFill="1" applyBorder="1" applyAlignment="1" applyProtection="1">
      <alignment horizontal="center" vertical="center"/>
      <protection locked="0"/>
    </xf>
    <xf numFmtId="0" fontId="30" fillId="6" borderId="18" xfId="0" applyFont="1" applyFill="1" applyBorder="1" applyAlignment="1" applyProtection="1">
      <alignment horizontal="center" vertical="center"/>
      <protection locked="0"/>
    </xf>
    <xf numFmtId="0" fontId="30" fillId="6" borderId="19" xfId="0" applyFont="1" applyFill="1" applyBorder="1" applyAlignment="1" applyProtection="1">
      <alignment horizontal="center" vertical="center"/>
      <protection locked="0"/>
    </xf>
    <xf numFmtId="0" fontId="31" fillId="0" borderId="18" xfId="0" applyFont="1" applyBorder="1" applyAlignment="1">
      <alignment horizontal="center" vertical="center"/>
    </xf>
    <xf numFmtId="58" fontId="30" fillId="0" borderId="8" xfId="0" quotePrefix="1" applyNumberFormat="1" applyFont="1" applyBorder="1" applyAlignment="1">
      <alignment horizontal="center" vertical="center"/>
    </xf>
    <xf numFmtId="0" fontId="30" fillId="0" borderId="18" xfId="0" applyFont="1" applyBorder="1" applyAlignment="1">
      <alignment horizontal="center"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40" fillId="6" borderId="10" xfId="0" applyFont="1" applyFill="1" applyBorder="1" applyAlignment="1" applyProtection="1">
      <alignment horizontal="center" vertical="center" wrapText="1"/>
      <protection locked="0"/>
    </xf>
    <xf numFmtId="0" fontId="40" fillId="6" borderId="20" xfId="0" applyFont="1" applyFill="1" applyBorder="1" applyAlignment="1" applyProtection="1">
      <alignment horizontal="center" vertical="center" wrapText="1"/>
      <protection locked="0"/>
    </xf>
    <xf numFmtId="0" fontId="30" fillId="0" borderId="8" xfId="0" applyFont="1" applyBorder="1" applyAlignment="1">
      <alignment horizontal="left" vertical="center"/>
    </xf>
    <xf numFmtId="0" fontId="30" fillId="0" borderId="17" xfId="0" applyFont="1" applyBorder="1" applyAlignment="1">
      <alignment horizontal="left" vertical="center"/>
    </xf>
    <xf numFmtId="0" fontId="30" fillId="0" borderId="18" xfId="0" applyFont="1" applyBorder="1" applyAlignment="1">
      <alignment horizontal="left" vertical="center"/>
    </xf>
    <xf numFmtId="0" fontId="30" fillId="0" borderId="27" xfId="0" applyFont="1" applyBorder="1" applyAlignment="1">
      <alignment horizontal="left" vertical="center"/>
    </xf>
    <xf numFmtId="0" fontId="30" fillId="0" borderId="0" xfId="0" applyFont="1" applyAlignment="1">
      <alignment horizontal="left" vertical="center"/>
    </xf>
    <xf numFmtId="0" fontId="30" fillId="0" borderId="26" xfId="0" applyFont="1" applyBorder="1" applyAlignment="1">
      <alignment horizontal="left" vertical="center"/>
    </xf>
    <xf numFmtId="0" fontId="30" fillId="6" borderId="10" xfId="0" applyFont="1" applyFill="1" applyBorder="1" applyAlignment="1" applyProtection="1">
      <alignment horizontal="left" vertical="center"/>
      <protection locked="0"/>
    </xf>
    <xf numFmtId="0" fontId="30" fillId="6" borderId="20" xfId="0" applyFont="1" applyFill="1" applyBorder="1" applyAlignment="1" applyProtection="1">
      <alignment horizontal="left" vertical="center"/>
      <protection locked="0"/>
    </xf>
    <xf numFmtId="0" fontId="30" fillId="0" borderId="10" xfId="0" applyFont="1" applyBorder="1" applyAlignment="1">
      <alignment horizontal="left" vertical="center"/>
    </xf>
    <xf numFmtId="0" fontId="30" fillId="0" borderId="20" xfId="0" applyFont="1" applyBorder="1" applyAlignment="1">
      <alignment horizontal="left" vertical="center"/>
    </xf>
    <xf numFmtId="0" fontId="30" fillId="0" borderId="0" xfId="0" applyFont="1" applyAlignment="1">
      <alignment vertical="top" wrapText="1"/>
    </xf>
    <xf numFmtId="0" fontId="30" fillId="0" borderId="0" xfId="0" applyFont="1" applyAlignment="1">
      <alignment vertical="top"/>
    </xf>
    <xf numFmtId="0" fontId="72" fillId="0" borderId="0" xfId="0" applyFont="1" applyAlignment="1">
      <alignment vertical="center" wrapText="1"/>
    </xf>
    <xf numFmtId="0" fontId="12" fillId="6" borderId="17" xfId="0" applyFont="1" applyFill="1" applyBorder="1" applyAlignment="1">
      <alignment horizontal="center" vertical="center" shrinkToFit="1"/>
    </xf>
    <xf numFmtId="0" fontId="15" fillId="0" borderId="0" xfId="0" applyFont="1" applyAlignment="1">
      <alignment vertical="center" wrapText="1"/>
    </xf>
    <xf numFmtId="0" fontId="65" fillId="0" borderId="0" xfId="0" applyFont="1" applyAlignment="1">
      <alignment horizontal="center" vertical="center"/>
    </xf>
    <xf numFmtId="0" fontId="12" fillId="6" borderId="22" xfId="0" applyFont="1" applyFill="1" applyBorder="1">
      <alignment vertical="center"/>
    </xf>
    <xf numFmtId="0" fontId="12" fillId="6" borderId="21" xfId="0" applyFont="1" applyFill="1" applyBorder="1">
      <alignment vertical="center"/>
    </xf>
    <xf numFmtId="0" fontId="12" fillId="6" borderId="23" xfId="0" applyFont="1" applyFill="1" applyBorder="1">
      <alignment vertical="center"/>
    </xf>
    <xf numFmtId="0" fontId="12" fillId="6" borderId="19" xfId="0" applyFont="1" applyFill="1" applyBorder="1">
      <alignment vertical="center"/>
    </xf>
    <xf numFmtId="0" fontId="12" fillId="6" borderId="10" xfId="0" applyFont="1" applyFill="1" applyBorder="1">
      <alignment vertical="center"/>
    </xf>
    <xf numFmtId="0" fontId="12" fillId="6" borderId="20" xfId="0" applyFont="1" applyFill="1" applyBorder="1">
      <alignment vertical="center"/>
    </xf>
    <xf numFmtId="0" fontId="15" fillId="0" borderId="7" xfId="0" applyFont="1" applyBorder="1" applyAlignment="1">
      <alignment vertical="center" wrapText="1"/>
    </xf>
    <xf numFmtId="0" fontId="15" fillId="0" borderId="22" xfId="0" applyFont="1" applyBorder="1" applyAlignment="1">
      <alignment horizontal="center" vertical="center"/>
    </xf>
    <xf numFmtId="0" fontId="15" fillId="0" borderId="21" xfId="0" applyFont="1" applyBorder="1" applyAlignment="1">
      <alignment horizontal="center" vertical="center"/>
    </xf>
    <xf numFmtId="0" fontId="12" fillId="6" borderId="21" xfId="0" applyFont="1" applyFill="1" applyBorder="1" applyAlignment="1">
      <alignment horizontal="center" vertical="center" wrapText="1"/>
    </xf>
    <xf numFmtId="179" fontId="12" fillId="6" borderId="22" xfId="0" applyNumberFormat="1" applyFont="1" applyFill="1" applyBorder="1" applyAlignment="1">
      <alignment horizontal="center" vertical="center"/>
    </xf>
    <xf numFmtId="179" fontId="12" fillId="6" borderId="21" xfId="0" applyNumberFormat="1" applyFont="1" applyFill="1" applyBorder="1" applyAlignment="1">
      <alignment horizontal="center" vertical="center"/>
    </xf>
    <xf numFmtId="179" fontId="12" fillId="6" borderId="23" xfId="0" applyNumberFormat="1" applyFont="1" applyFill="1" applyBorder="1" applyAlignment="1">
      <alignment horizontal="center" vertical="center"/>
    </xf>
    <xf numFmtId="0" fontId="15" fillId="0" borderId="8" xfId="0" applyFont="1" applyBorder="1" applyAlignment="1">
      <alignment horizontal="center" vertical="center"/>
    </xf>
    <xf numFmtId="0" fontId="15" fillId="0" borderId="17" xfId="0" applyFont="1" applyBorder="1" applyAlignment="1">
      <alignment horizontal="center" vertical="center"/>
    </xf>
    <xf numFmtId="0" fontId="12" fillId="6" borderId="17" xfId="0" applyFont="1" applyFill="1" applyBorder="1" applyAlignment="1">
      <alignment horizontal="center" vertical="center"/>
    </xf>
    <xf numFmtId="0" fontId="13" fillId="6" borderId="0" xfId="0" applyFont="1" applyFill="1" applyAlignment="1">
      <alignment vertical="center" wrapText="1"/>
    </xf>
    <xf numFmtId="0" fontId="13" fillId="6" borderId="0" xfId="0" applyFont="1" applyFill="1">
      <alignment vertical="center"/>
    </xf>
    <xf numFmtId="177" fontId="57" fillId="6" borderId="0" xfId="0" applyNumberFormat="1" applyFont="1" applyFill="1" applyAlignment="1">
      <alignment horizontal="right" vertical="center"/>
    </xf>
    <xf numFmtId="0" fontId="57" fillId="0" borderId="0" xfId="0" applyFont="1" applyAlignment="1">
      <alignment vertical="center" wrapText="1"/>
    </xf>
    <xf numFmtId="0" fontId="15" fillId="0" borderId="17" xfId="0" applyFont="1" applyBorder="1">
      <alignment vertical="center"/>
    </xf>
    <xf numFmtId="0" fontId="15" fillId="0" borderId="10" xfId="0" applyFont="1" applyBorder="1">
      <alignment vertical="center"/>
    </xf>
    <xf numFmtId="0" fontId="15" fillId="6" borderId="22" xfId="0" applyFont="1" applyFill="1" applyBorder="1">
      <alignment vertical="center"/>
    </xf>
    <xf numFmtId="0" fontId="15" fillId="6" borderId="21" xfId="0" applyFont="1" applyFill="1" applyBorder="1">
      <alignment vertical="center"/>
    </xf>
    <xf numFmtId="0" fontId="15" fillId="6" borderId="23" xfId="0" applyFont="1" applyFill="1" applyBorder="1">
      <alignment vertical="center"/>
    </xf>
    <xf numFmtId="179" fontId="12" fillId="6" borderId="0" xfId="0" applyNumberFormat="1" applyFont="1" applyFill="1" applyAlignment="1">
      <alignment horizontal="right" vertical="center"/>
    </xf>
    <xf numFmtId="0" fontId="47" fillId="6" borderId="0" xfId="0" applyFont="1" applyFill="1" applyAlignment="1">
      <alignment horizontal="center" vertical="center" shrinkToFit="1"/>
    </xf>
    <xf numFmtId="0" fontId="15" fillId="6" borderId="8" xfId="0" applyFont="1" applyFill="1" applyBorder="1" applyAlignment="1">
      <alignment horizontal="center" vertical="center"/>
    </xf>
    <xf numFmtId="0" fontId="15" fillId="6" borderId="17" xfId="0" applyFont="1" applyFill="1" applyBorder="1" applyAlignment="1">
      <alignment horizontal="center" vertical="center"/>
    </xf>
    <xf numFmtId="0" fontId="15" fillId="6" borderId="18" xfId="0" applyFont="1" applyFill="1" applyBorder="1" applyAlignment="1">
      <alignment horizontal="center" vertical="center"/>
    </xf>
    <xf numFmtId="0" fontId="30" fillId="6" borderId="8" xfId="0" applyFont="1" applyFill="1" applyBorder="1" applyAlignment="1" applyProtection="1">
      <alignment vertical="center" wrapText="1"/>
      <protection locked="0"/>
    </xf>
    <xf numFmtId="0" fontId="30" fillId="6" borderId="17" xfId="0" applyFont="1" applyFill="1" applyBorder="1" applyAlignment="1" applyProtection="1">
      <alignment vertical="center" wrapText="1"/>
      <protection locked="0"/>
    </xf>
    <xf numFmtId="0" fontId="30" fillId="6" borderId="19" xfId="0" applyFont="1" applyFill="1" applyBorder="1" applyAlignment="1" applyProtection="1">
      <alignment vertical="center" wrapText="1"/>
      <protection locked="0"/>
    </xf>
    <xf numFmtId="0" fontId="30" fillId="6" borderId="10" xfId="0" applyFont="1" applyFill="1" applyBorder="1" applyAlignment="1" applyProtection="1">
      <alignment vertical="center" wrapText="1"/>
      <protection locked="0"/>
    </xf>
    <xf numFmtId="0" fontId="13" fillId="6" borderId="8"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19"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20"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10" xfId="0" applyFont="1" applyFill="1" applyBorder="1" applyAlignment="1">
      <alignment horizontal="center" vertical="center"/>
    </xf>
    <xf numFmtId="0" fontId="12" fillId="6" borderId="20" xfId="0" applyFont="1" applyFill="1" applyBorder="1" applyAlignment="1">
      <alignment horizontal="center" vertical="center"/>
    </xf>
    <xf numFmtId="0" fontId="13" fillId="0" borderId="17" xfId="0" applyFont="1" applyBorder="1" applyAlignment="1">
      <alignment horizontal="distributed" vertical="center"/>
    </xf>
    <xf numFmtId="0" fontId="13" fillId="0" borderId="10" xfId="0" applyFont="1" applyBorder="1" applyAlignment="1">
      <alignment horizontal="distributed" vertical="center"/>
    </xf>
    <xf numFmtId="0" fontId="11" fillId="0" borderId="18" xfId="0" applyFont="1" applyBorder="1" applyAlignment="1">
      <alignment horizontal="center" vertical="center"/>
    </xf>
    <xf numFmtId="0" fontId="11" fillId="0" borderId="20" xfId="0" applyFont="1" applyBorder="1" applyAlignment="1">
      <alignment horizontal="center" vertical="center"/>
    </xf>
    <xf numFmtId="0" fontId="70" fillId="0" borderId="18" xfId="0" applyFont="1" applyBorder="1" applyAlignment="1">
      <alignment horizontal="center" vertical="center"/>
    </xf>
    <xf numFmtId="0" fontId="70" fillId="0" borderId="20" xfId="0" applyFont="1" applyBorder="1" applyAlignment="1">
      <alignment horizontal="center" vertical="center"/>
    </xf>
    <xf numFmtId="0" fontId="13" fillId="0" borderId="8" xfId="0" applyFont="1" applyBorder="1" applyAlignment="1">
      <alignment horizontal="center" vertical="center"/>
    </xf>
    <xf numFmtId="0" fontId="13" fillId="0" borderId="19" xfId="0" applyFont="1" applyBorder="1" applyAlignment="1">
      <alignment horizontal="center" vertical="center"/>
    </xf>
    <xf numFmtId="0" fontId="11" fillId="0" borderId="8" xfId="0" applyFont="1" applyBorder="1" applyAlignment="1">
      <alignment horizontal="center" vertical="center"/>
    </xf>
    <xf numFmtId="0" fontId="11" fillId="0" borderId="19" xfId="0" applyFont="1" applyBorder="1" applyAlignment="1">
      <alignment horizontal="center" vertical="center"/>
    </xf>
    <xf numFmtId="0" fontId="13" fillId="0" borderId="17" xfId="0" applyFont="1" applyBorder="1" applyAlignment="1">
      <alignment horizontal="distributed" vertical="center" wrapText="1"/>
    </xf>
    <xf numFmtId="0" fontId="13" fillId="0" borderId="10" xfId="0" applyFont="1" applyBorder="1" applyAlignment="1">
      <alignment horizontal="distributed" vertical="center" wrapText="1"/>
    </xf>
    <xf numFmtId="0" fontId="13" fillId="0" borderId="18" xfId="0" applyFont="1" applyBorder="1" applyAlignment="1">
      <alignment horizontal="center" vertical="center"/>
    </xf>
    <xf numFmtId="0" fontId="13" fillId="0" borderId="20" xfId="0" applyFont="1" applyBorder="1" applyAlignment="1">
      <alignment horizontal="center" vertical="center"/>
    </xf>
    <xf numFmtId="0" fontId="70" fillId="0" borderId="8" xfId="0" applyFont="1" applyBorder="1" applyAlignment="1">
      <alignment horizontal="center" vertical="center"/>
    </xf>
    <xf numFmtId="0" fontId="70" fillId="0" borderId="19" xfId="0" applyFont="1" applyBorder="1" applyAlignment="1">
      <alignment horizontal="center" vertical="center"/>
    </xf>
    <xf numFmtId="0" fontId="11" fillId="0" borderId="0" xfId="0" applyFont="1" applyAlignment="1">
      <alignment horizontal="right" vertical="center"/>
    </xf>
    <xf numFmtId="0" fontId="70" fillId="0" borderId="27" xfId="0" applyFont="1" applyBorder="1" applyAlignment="1">
      <alignment horizontal="center" vertical="center"/>
    </xf>
    <xf numFmtId="0" fontId="70" fillId="0" borderId="26" xfId="0" applyFont="1" applyBorder="1" applyAlignment="1">
      <alignment horizontal="center" vertical="center"/>
    </xf>
    <xf numFmtId="0" fontId="11" fillId="0" borderId="0" xfId="0" applyFont="1" applyAlignment="1">
      <alignment horizontal="center" vertical="center"/>
    </xf>
    <xf numFmtId="0" fontId="13" fillId="0" borderId="22" xfId="0" applyFont="1" applyBorder="1" applyAlignment="1">
      <alignment horizontal="center" vertical="center"/>
    </xf>
    <xf numFmtId="0" fontId="13" fillId="0" borderId="21" xfId="0" applyFont="1" applyBorder="1" applyAlignment="1">
      <alignment horizontal="center" vertical="center"/>
    </xf>
    <xf numFmtId="0" fontId="13" fillId="0" borderId="23" xfId="0" applyFont="1" applyBorder="1" applyAlignment="1">
      <alignment horizontal="center" vertical="center"/>
    </xf>
    <xf numFmtId="0" fontId="12" fillId="0" borderId="0" xfId="0" applyFont="1" applyAlignment="1">
      <alignment horizontal="center" vertical="center"/>
    </xf>
    <xf numFmtId="0" fontId="13" fillId="0" borderId="0" xfId="0" applyFont="1" applyAlignment="1">
      <alignment horizontal="distributed" vertic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0" xfId="0" applyFont="1" applyAlignment="1">
      <alignment horizontal="distributed" vertical="center"/>
    </xf>
    <xf numFmtId="0" fontId="11" fillId="0" borderId="0" xfId="0" applyFont="1" applyAlignment="1">
      <alignment horizontal="left" vertical="top" wrapText="1"/>
    </xf>
    <xf numFmtId="0" fontId="48" fillId="4" borderId="0" xfId="0" applyFont="1" applyFill="1" applyAlignment="1">
      <alignment horizontal="center" vertical="center" wrapText="1"/>
    </xf>
    <xf numFmtId="0" fontId="48" fillId="4" borderId="0" xfId="0" applyFont="1" applyFill="1" applyAlignment="1">
      <alignment horizontal="center" vertical="center"/>
    </xf>
    <xf numFmtId="0" fontId="48" fillId="4" borderId="15" xfId="0" applyFont="1" applyFill="1" applyBorder="1" applyAlignment="1">
      <alignment horizontal="center" vertical="center"/>
    </xf>
    <xf numFmtId="0" fontId="8" fillId="4" borderId="0" xfId="0" applyFont="1" applyFill="1" applyAlignment="1">
      <alignment horizontal="center"/>
    </xf>
    <xf numFmtId="0" fontId="15" fillId="4" borderId="17" xfId="0" applyFont="1" applyFill="1" applyBorder="1" applyAlignment="1">
      <alignment horizontal="center"/>
    </xf>
    <xf numFmtId="0" fontId="15" fillId="4" borderId="10" xfId="0" applyFont="1" applyFill="1" applyBorder="1" applyAlignment="1">
      <alignment horizontal="center"/>
    </xf>
    <xf numFmtId="0" fontId="8" fillId="4" borderId="17" xfId="0" applyFont="1" applyFill="1" applyBorder="1" applyAlignment="1">
      <alignment horizontal="center"/>
    </xf>
    <xf numFmtId="0" fontId="8" fillId="4" borderId="17" xfId="0" applyFont="1" applyFill="1" applyBorder="1" applyAlignment="1">
      <alignment horizontal="center" shrinkToFit="1"/>
    </xf>
    <xf numFmtId="0" fontId="8" fillId="4" borderId="0" xfId="0" applyFont="1" applyFill="1" applyAlignment="1">
      <alignment horizontal="center" shrinkToFit="1"/>
    </xf>
    <xf numFmtId="49" fontId="15" fillId="6" borderId="0" xfId="0" applyNumberFormat="1" applyFont="1" applyFill="1" applyAlignment="1">
      <alignment horizontal="center" vertical="center"/>
    </xf>
    <xf numFmtId="0" fontId="8" fillId="4" borderId="0" xfId="0" applyFont="1" applyFill="1" applyAlignment="1">
      <alignment horizontal="distributed" vertical="center"/>
    </xf>
    <xf numFmtId="0" fontId="15" fillId="4" borderId="21" xfId="0" applyFont="1" applyFill="1" applyBorder="1" applyAlignment="1">
      <alignment horizontal="left" vertical="center" shrinkToFit="1"/>
    </xf>
    <xf numFmtId="0" fontId="15" fillId="4" borderId="23" xfId="0" applyFont="1" applyFill="1" applyBorder="1" applyAlignment="1">
      <alignment horizontal="left" vertical="center" shrinkToFit="1"/>
    </xf>
    <xf numFmtId="0" fontId="15" fillId="4" borderId="17" xfId="0" applyFont="1" applyFill="1" applyBorder="1" applyAlignment="1">
      <alignment horizontal="left" vertical="center" shrinkToFit="1"/>
    </xf>
    <xf numFmtId="0" fontId="15" fillId="4" borderId="18" xfId="0" applyFont="1" applyFill="1" applyBorder="1" applyAlignment="1">
      <alignment horizontal="left" vertical="center" shrinkToFit="1"/>
    </xf>
    <xf numFmtId="0" fontId="48" fillId="4" borderId="0" xfId="0" applyFont="1" applyFill="1" applyAlignment="1">
      <alignment horizontal="center" wrapText="1"/>
    </xf>
    <xf numFmtId="0" fontId="22" fillId="6" borderId="11" xfId="0" applyFont="1" applyFill="1" applyBorder="1">
      <alignment vertical="center"/>
    </xf>
    <xf numFmtId="0" fontId="22" fillId="6" borderId="12" xfId="0" applyFont="1" applyFill="1" applyBorder="1">
      <alignment vertical="center"/>
    </xf>
    <xf numFmtId="0" fontId="22" fillId="6" borderId="13" xfId="0" applyFont="1" applyFill="1" applyBorder="1">
      <alignment vertical="center"/>
    </xf>
    <xf numFmtId="0" fontId="22" fillId="6" borderId="24" xfId="0" applyFont="1" applyFill="1" applyBorder="1">
      <alignment vertical="center"/>
    </xf>
    <xf numFmtId="0" fontId="22" fillId="6" borderId="16" xfId="0" applyFont="1" applyFill="1" applyBorder="1">
      <alignment vertical="center"/>
    </xf>
    <xf numFmtId="0" fontId="22" fillId="6" borderId="25" xfId="0" applyFont="1" applyFill="1" applyBorder="1">
      <alignment vertical="center"/>
    </xf>
    <xf numFmtId="0" fontId="48" fillId="4" borderId="0" xfId="0" applyFont="1" applyFill="1" applyAlignment="1">
      <alignment horizontal="center"/>
    </xf>
    <xf numFmtId="0" fontId="8" fillId="4" borderId="0" xfId="0" applyFont="1" applyFill="1" applyAlignment="1">
      <alignment horizontal="right" vertical="center"/>
    </xf>
    <xf numFmtId="0" fontId="8" fillId="4" borderId="10" xfId="0" applyFont="1" applyFill="1" applyBorder="1" applyAlignment="1">
      <alignment horizontal="center" vertical="center" shrinkToFit="1"/>
    </xf>
    <xf numFmtId="0" fontId="8" fillId="4" borderId="0" xfId="0" applyFont="1" applyFill="1" applyAlignment="1">
      <alignment horizontal="center" vertical="center"/>
    </xf>
    <xf numFmtId="0" fontId="15" fillId="4" borderId="10" xfId="0" applyFont="1" applyFill="1" applyBorder="1">
      <alignment vertical="center"/>
    </xf>
    <xf numFmtId="0" fontId="8" fillId="4" borderId="10" xfId="0" applyFont="1" applyFill="1" applyBorder="1" applyAlignment="1">
      <alignment horizontal="center" vertical="center"/>
    </xf>
    <xf numFmtId="0" fontId="15" fillId="4" borderId="22" xfId="0" applyFont="1" applyFill="1" applyBorder="1" applyAlignment="1">
      <alignment horizontal="center" vertical="center" shrinkToFit="1"/>
    </xf>
    <xf numFmtId="0" fontId="15" fillId="4" borderId="21" xfId="0" applyFont="1" applyFill="1" applyBorder="1" applyAlignment="1">
      <alignment horizontal="center" vertical="center" shrinkToFit="1"/>
    </xf>
    <xf numFmtId="0" fontId="15" fillId="4" borderId="23" xfId="0" applyFont="1" applyFill="1" applyBorder="1" applyAlignment="1">
      <alignment horizontal="center" vertical="center" shrinkToFit="1"/>
    </xf>
    <xf numFmtId="49" fontId="11" fillId="4" borderId="22" xfId="0" applyNumberFormat="1" applyFont="1" applyFill="1" applyBorder="1" applyAlignment="1">
      <alignment horizontal="distributed" vertical="center"/>
    </xf>
    <xf numFmtId="49" fontId="11" fillId="4" borderId="21" xfId="0" applyNumberFormat="1" applyFont="1" applyFill="1" applyBorder="1" applyAlignment="1">
      <alignment horizontal="distributed" vertical="center"/>
    </xf>
    <xf numFmtId="49" fontId="11" fillId="4" borderId="23" xfId="0" applyNumberFormat="1" applyFont="1" applyFill="1" applyBorder="1" applyAlignment="1">
      <alignment horizontal="distributed" vertical="center"/>
    </xf>
    <xf numFmtId="49" fontId="11" fillId="4" borderId="22" xfId="0" applyNumberFormat="1" applyFont="1" applyFill="1" applyBorder="1" applyAlignment="1">
      <alignment horizontal="distributed" vertical="center" wrapText="1"/>
    </xf>
    <xf numFmtId="49" fontId="11" fillId="4" borderId="22" xfId="0" applyNumberFormat="1" applyFont="1" applyFill="1" applyBorder="1" applyAlignment="1">
      <alignment horizontal="center" vertical="center"/>
    </xf>
    <xf numFmtId="49" fontId="11" fillId="4" borderId="21" xfId="0" applyNumberFormat="1" applyFont="1" applyFill="1" applyBorder="1" applyAlignment="1">
      <alignment horizontal="center" vertical="center"/>
    </xf>
    <xf numFmtId="0" fontId="56" fillId="4" borderId="0" xfId="0" applyFont="1" applyFill="1" applyAlignment="1">
      <alignment horizontal="center" vertical="center"/>
    </xf>
    <xf numFmtId="0" fontId="22" fillId="4" borderId="2" xfId="0" applyFont="1" applyFill="1" applyBorder="1" applyAlignment="1">
      <alignment horizontal="center" vertical="center"/>
    </xf>
    <xf numFmtId="0" fontId="22" fillId="4" borderId="3" xfId="0" applyFont="1" applyFill="1" applyBorder="1" applyAlignment="1">
      <alignment horizontal="center" vertical="center"/>
    </xf>
    <xf numFmtId="0" fontId="56" fillId="4" borderId="0" xfId="0" applyFont="1" applyFill="1" applyAlignment="1">
      <alignment vertical="center" wrapText="1"/>
    </xf>
    <xf numFmtId="49" fontId="8" fillId="4" borderId="0" xfId="0" applyNumberFormat="1" applyFont="1" applyFill="1" applyAlignment="1">
      <alignment horizontal="center" vertical="center" shrinkToFit="1"/>
    </xf>
    <xf numFmtId="0" fontId="15" fillId="4" borderId="10" xfId="0" applyFont="1" applyFill="1" applyBorder="1" applyAlignment="1">
      <alignment horizontal="left" vertical="center" shrinkToFit="1"/>
    </xf>
    <xf numFmtId="0" fontId="15" fillId="4" borderId="20" xfId="0" applyFont="1" applyFill="1" applyBorder="1" applyAlignment="1">
      <alignment horizontal="left" vertical="center" shrinkToFit="1"/>
    </xf>
    <xf numFmtId="0" fontId="15" fillId="0" borderId="14" xfId="0" applyFont="1" applyBorder="1" applyProtection="1">
      <alignment vertical="center"/>
      <protection locked="0"/>
    </xf>
    <xf numFmtId="0" fontId="15" fillId="0" borderId="0" xfId="0" applyFont="1" applyProtection="1">
      <alignment vertical="center"/>
      <protection locked="0"/>
    </xf>
    <xf numFmtId="0" fontId="15" fillId="0" borderId="15" xfId="0" applyFont="1" applyBorder="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top" wrapText="1"/>
      <protection locked="0"/>
    </xf>
    <xf numFmtId="0" fontId="13" fillId="0" borderId="0" xfId="0" applyFont="1" applyAlignment="1" applyProtection="1">
      <alignment horizontal="center" vertical="center"/>
      <protection locked="0"/>
    </xf>
    <xf numFmtId="0" fontId="15" fillId="0" borderId="11" xfId="0" applyFont="1" applyBorder="1" applyAlignment="1" applyProtection="1">
      <alignment horizontal="left" vertical="top"/>
      <protection locked="0"/>
    </xf>
    <xf numFmtId="0" fontId="15" fillId="0" borderId="12" xfId="0" applyFont="1" applyBorder="1" applyAlignment="1" applyProtection="1">
      <alignment horizontal="left" vertical="top"/>
      <protection locked="0"/>
    </xf>
    <xf numFmtId="0" fontId="15" fillId="0" borderId="13" xfId="0" applyFont="1" applyBorder="1" applyAlignment="1" applyProtection="1">
      <alignment horizontal="left" vertical="top"/>
      <protection locked="0"/>
    </xf>
    <xf numFmtId="0" fontId="15" fillId="0" borderId="14" xfId="0" applyFont="1" applyBorder="1" applyAlignment="1" applyProtection="1">
      <alignment horizontal="left" vertical="top"/>
      <protection locked="0"/>
    </xf>
    <xf numFmtId="0" fontId="15" fillId="0" borderId="0" xfId="0" applyFont="1" applyAlignment="1" applyProtection="1">
      <alignment horizontal="left" vertical="top"/>
      <protection locked="0"/>
    </xf>
    <xf numFmtId="0" fontId="15" fillId="0" borderId="15" xfId="0" applyFont="1" applyBorder="1" applyAlignment="1" applyProtection="1">
      <alignment horizontal="left" vertical="top"/>
      <protection locked="0"/>
    </xf>
    <xf numFmtId="0" fontId="12" fillId="0" borderId="0" xfId="0" applyFont="1" applyAlignment="1" applyProtection="1">
      <alignment horizontal="center" vertical="center"/>
      <protection locked="0"/>
    </xf>
    <xf numFmtId="0" fontId="15" fillId="0" borderId="11" xfId="0" applyFont="1" applyBorder="1" applyAlignment="1" applyProtection="1">
      <protection locked="0"/>
    </xf>
    <xf numFmtId="0" fontId="15" fillId="0" borderId="12" xfId="0" applyFont="1" applyBorder="1" applyAlignment="1" applyProtection="1">
      <protection locked="0"/>
    </xf>
    <xf numFmtId="0" fontId="15" fillId="0" borderId="13" xfId="0" applyFont="1" applyBorder="1" applyAlignment="1" applyProtection="1">
      <protection locked="0"/>
    </xf>
    <xf numFmtId="49" fontId="32" fillId="0" borderId="14" xfId="0" applyNumberFormat="1" applyFont="1" applyBorder="1" applyAlignment="1" applyProtection="1">
      <alignment horizontal="right" vertical="center" wrapText="1"/>
      <protection locked="0"/>
    </xf>
    <xf numFmtId="49" fontId="32" fillId="0" borderId="0" xfId="0" applyNumberFormat="1" applyFont="1" applyAlignment="1" applyProtection="1">
      <alignment horizontal="right" vertical="center" wrapText="1"/>
      <protection locked="0"/>
    </xf>
    <xf numFmtId="0" fontId="15" fillId="0" borderId="14"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2" fillId="0" borderId="10" xfId="0" applyFont="1" applyBorder="1" applyProtection="1">
      <alignment vertical="center"/>
      <protection locked="0"/>
    </xf>
    <xf numFmtId="0" fontId="15" fillId="0" borderId="0" xfId="0" applyFont="1" applyAlignment="1" applyProtection="1">
      <alignment horizontal="left" vertical="center"/>
      <protection locked="0"/>
    </xf>
    <xf numFmtId="0" fontId="15" fillId="0" borderId="27" xfId="0" applyFont="1" applyBorder="1" applyAlignment="1" applyProtection="1">
      <alignment horizontal="center" vertical="center"/>
      <protection locked="0"/>
    </xf>
    <xf numFmtId="0" fontId="32" fillId="0" borderId="0" xfId="0" applyFont="1" applyAlignment="1" applyProtection="1">
      <alignment horizontal="center" vertical="center"/>
      <protection locked="0"/>
    </xf>
    <xf numFmtId="0" fontId="12" fillId="0" borderId="17" xfId="0" applyFont="1" applyBorder="1" applyProtection="1">
      <alignment vertical="center"/>
      <protection locked="0"/>
    </xf>
    <xf numFmtId="49" fontId="32" fillId="0" borderId="0" xfId="0" applyNumberFormat="1" applyFont="1" applyAlignment="1" applyProtection="1">
      <alignment horizontal="center" vertical="center" wrapText="1"/>
      <protection locked="0"/>
    </xf>
    <xf numFmtId="0" fontId="12" fillId="4" borderId="22"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23" xfId="0" applyFont="1" applyFill="1" applyBorder="1" applyAlignment="1">
      <alignment horizontal="center" vertical="center"/>
    </xf>
    <xf numFmtId="38" fontId="47" fillId="4" borderId="22" xfId="2" applyFont="1" applyFill="1" applyBorder="1" applyAlignment="1">
      <alignment vertical="center"/>
    </xf>
    <xf numFmtId="38" fontId="47" fillId="4" borderId="21" xfId="2" applyFont="1" applyFill="1" applyBorder="1" applyAlignment="1">
      <alignment vertical="center"/>
    </xf>
    <xf numFmtId="38" fontId="47" fillId="4" borderId="23" xfId="2" applyFont="1" applyFill="1" applyBorder="1" applyAlignment="1">
      <alignment vertical="center"/>
    </xf>
    <xf numFmtId="0" fontId="47" fillId="4" borderId="7" xfId="0" applyFont="1" applyFill="1" applyBorder="1" applyAlignment="1">
      <alignment horizontal="center" vertical="center"/>
    </xf>
    <xf numFmtId="0" fontId="47" fillId="4" borderId="0" xfId="0" applyFont="1" applyFill="1" applyAlignment="1">
      <alignment horizontal="center" vertical="center"/>
    </xf>
    <xf numFmtId="179" fontId="12" fillId="0" borderId="10" xfId="0" applyNumberFormat="1" applyFont="1" applyBorder="1" applyAlignment="1">
      <alignment horizontal="right" vertical="center"/>
    </xf>
    <xf numFmtId="179" fontId="12" fillId="4" borderId="0" xfId="0" applyNumberFormat="1" applyFont="1" applyFill="1" applyAlignment="1">
      <alignment horizontal="center" vertical="center"/>
    </xf>
    <xf numFmtId="177" fontId="12" fillId="4" borderId="0" xfId="0" applyNumberFormat="1" applyFont="1" applyFill="1" applyAlignment="1">
      <alignment horizontal="center" vertical="center"/>
    </xf>
    <xf numFmtId="0" fontId="13" fillId="4" borderId="17" xfId="0" applyFont="1" applyFill="1" applyBorder="1" applyAlignment="1">
      <alignment horizontal="left" vertical="center"/>
    </xf>
    <xf numFmtId="0" fontId="13" fillId="4" borderId="22"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23" xfId="0" applyFont="1" applyFill="1" applyBorder="1" applyAlignment="1">
      <alignment horizontal="center" vertical="center"/>
    </xf>
    <xf numFmtId="0" fontId="30" fillId="0" borderId="0" xfId="0" applyFont="1" applyAlignment="1">
      <alignment horizontal="center" vertical="center"/>
    </xf>
    <xf numFmtId="180" fontId="22" fillId="6" borderId="24" xfId="0" applyNumberFormat="1" applyFont="1" applyFill="1" applyBorder="1" applyAlignment="1" applyProtection="1">
      <alignment horizontal="center" vertical="center"/>
      <protection locked="0"/>
    </xf>
    <xf numFmtId="180" fontId="22" fillId="6" borderId="16" xfId="0" applyNumberFormat="1" applyFont="1" applyFill="1" applyBorder="1" applyAlignment="1" applyProtection="1">
      <alignment horizontal="center" vertical="center"/>
      <protection locked="0"/>
    </xf>
    <xf numFmtId="180" fontId="22" fillId="6" borderId="25" xfId="0" applyNumberFormat="1" applyFont="1" applyFill="1" applyBorder="1" applyAlignment="1" applyProtection="1">
      <alignment horizontal="center" vertical="center"/>
      <protection locked="0"/>
    </xf>
    <xf numFmtId="0" fontId="13" fillId="4" borderId="10" xfId="0" applyFont="1" applyFill="1" applyBorder="1" applyAlignment="1">
      <alignment horizontal="center" vertical="distributed"/>
    </xf>
    <xf numFmtId="0" fontId="74" fillId="4" borderId="0" xfId="0" applyFont="1" applyFill="1" applyAlignment="1">
      <alignment horizontal="center" vertical="center"/>
    </xf>
    <xf numFmtId="0" fontId="12" fillId="4" borderId="10" xfId="0" applyFont="1" applyFill="1" applyBorder="1" applyAlignment="1">
      <alignment horizontal="center" vertical="center" shrinkToFit="1"/>
    </xf>
    <xf numFmtId="0" fontId="27" fillId="0" borderId="0" xfId="0" applyFont="1" applyAlignment="1">
      <alignment horizontal="center" vertical="center"/>
    </xf>
    <xf numFmtId="0" fontId="13" fillId="0" borderId="0" xfId="0" applyFont="1">
      <alignment vertical="center"/>
    </xf>
    <xf numFmtId="0" fontId="12" fillId="6" borderId="0" xfId="0" applyFont="1" applyFill="1" applyAlignment="1" applyProtection="1">
      <alignment vertical="center" shrinkToFit="1"/>
      <protection locked="0"/>
    </xf>
    <xf numFmtId="179" fontId="12" fillId="6" borderId="0" xfId="0" applyNumberFormat="1" applyFont="1" applyFill="1" applyAlignment="1" applyProtection="1">
      <alignment horizontal="center" vertical="center"/>
      <protection locked="0"/>
    </xf>
    <xf numFmtId="0" fontId="12" fillId="6" borderId="0" xfId="0" applyFont="1" applyFill="1" applyAlignment="1" applyProtection="1">
      <alignment vertical="center" wrapText="1"/>
      <protection locked="0"/>
    </xf>
    <xf numFmtId="0" fontId="13" fillId="0" borderId="0" xfId="0" applyFont="1" applyAlignment="1">
      <alignment horizontal="center" vertical="center"/>
    </xf>
    <xf numFmtId="0" fontId="77" fillId="0" borderId="0" xfId="0" applyFont="1">
      <alignment vertical="center"/>
    </xf>
    <xf numFmtId="0" fontId="77" fillId="0" borderId="0" xfId="0" applyFont="1" applyFill="1">
      <alignment vertical="center"/>
    </xf>
    <xf numFmtId="0" fontId="78" fillId="0" borderId="0" xfId="0" applyFont="1">
      <alignment vertical="center"/>
    </xf>
    <xf numFmtId="0" fontId="79" fillId="0" borderId="0" xfId="0" applyFont="1">
      <alignment vertical="center"/>
    </xf>
    <xf numFmtId="0" fontId="80" fillId="0" borderId="0" xfId="9" applyFont="1" applyAlignment="1">
      <alignment horizontal="justify" vertical="center"/>
    </xf>
    <xf numFmtId="0" fontId="80" fillId="0" borderId="0" xfId="9" applyFont="1">
      <alignment vertical="center"/>
    </xf>
    <xf numFmtId="0" fontId="81" fillId="0" borderId="0" xfId="0" applyFont="1">
      <alignment vertical="center"/>
    </xf>
    <xf numFmtId="0" fontId="82" fillId="0" borderId="0" xfId="0" applyFont="1">
      <alignment vertical="center"/>
    </xf>
    <xf numFmtId="0" fontId="84" fillId="0" borderId="0" xfId="0" applyFont="1">
      <alignment vertical="center"/>
    </xf>
    <xf numFmtId="0" fontId="83" fillId="0" borderId="0" xfId="0" applyFont="1" applyBorder="1" applyAlignment="1">
      <alignment horizontal="center" vertical="center" wrapText="1"/>
    </xf>
    <xf numFmtId="0" fontId="77" fillId="0" borderId="0" xfId="0" applyFont="1" applyBorder="1">
      <alignment vertical="center"/>
    </xf>
    <xf numFmtId="0" fontId="83" fillId="0" borderId="54" xfId="0" applyFont="1" applyBorder="1" applyAlignment="1">
      <alignment horizontal="center" vertical="center" wrapText="1"/>
    </xf>
    <xf numFmtId="0" fontId="83" fillId="0" borderId="55" xfId="0" applyFont="1" applyBorder="1" applyAlignment="1">
      <alignment horizontal="center" vertical="center" wrapText="1"/>
    </xf>
    <xf numFmtId="0" fontId="83" fillId="0" borderId="56"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58" xfId="0" applyFont="1" applyBorder="1" applyAlignment="1">
      <alignment horizontal="center" vertical="center" wrapText="1"/>
    </xf>
    <xf numFmtId="0" fontId="83" fillId="0" borderId="59" xfId="0" applyFont="1" applyBorder="1" applyAlignment="1">
      <alignment horizontal="center" vertical="center" wrapText="1"/>
    </xf>
    <xf numFmtId="0" fontId="83" fillId="0" borderId="60" xfId="0" applyFont="1" applyBorder="1" applyAlignment="1">
      <alignment horizontal="center" vertical="center" wrapText="1"/>
    </xf>
    <xf numFmtId="0" fontId="83" fillId="0" borderId="61" xfId="0" applyFont="1" applyBorder="1" applyAlignment="1">
      <alignment horizontal="center" vertical="center" wrapText="1"/>
    </xf>
    <xf numFmtId="0" fontId="79" fillId="0" borderId="60" xfId="0" applyFont="1" applyBorder="1" applyAlignment="1">
      <alignment horizontal="center" vertical="center"/>
    </xf>
    <xf numFmtId="0" fontId="77" fillId="0" borderId="60" xfId="0" applyFont="1" applyBorder="1" applyAlignment="1">
      <alignment horizontal="center" vertical="center"/>
    </xf>
  </cellXfs>
  <cellStyles count="10">
    <cellStyle name="ハイパーリンク" xfId="9" builtinId="8"/>
    <cellStyle name="桁区切り" xfId="2" builtinId="6"/>
    <cellStyle name="標準" xfId="0" builtinId="0"/>
    <cellStyle name="標準 2" xfId="1" xr:uid="{00000000-0005-0000-0000-000003000000}"/>
    <cellStyle name="標準 3" xfId="3" xr:uid="{00000000-0005-0000-0000-000004000000}"/>
    <cellStyle name="標準 3 2" xfId="5" xr:uid="{2B0A2051-11FE-45B2-93C4-3F5BC7C52A4B}"/>
    <cellStyle name="標準 4" xfId="4" xr:uid="{65B8BB72-83F0-454B-A849-424A74F7D292}"/>
    <cellStyle name="標準 4 2" xfId="6" xr:uid="{CF315899-877A-4A7D-A545-506C3A952F51}"/>
    <cellStyle name="標準 4 2 2" xfId="7" xr:uid="{B0D5BB32-E0D6-40B8-950F-726D8116ECC2}"/>
    <cellStyle name="標準 4 2 3" xfId="8" xr:uid="{68562AFE-490C-4F75-9015-BB14534462D6}"/>
  </cellStyles>
  <dxfs count="3">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xdr:col>
      <xdr:colOff>2473897</xdr:colOff>
      <xdr:row>9</xdr:row>
      <xdr:rowOff>19050</xdr:rowOff>
    </xdr:to>
    <xdr:pic>
      <xdr:nvPicPr>
        <xdr:cNvPr id="7" name="図 6">
          <a:extLst>
            <a:ext uri="{FF2B5EF4-FFF2-40B4-BE49-F238E27FC236}">
              <a16:creationId xmlns:a16="http://schemas.microsoft.com/office/drawing/2014/main" id="{9252ED4A-798B-C5C3-008A-B82C2518EF8D}"/>
            </a:ext>
          </a:extLst>
        </xdr:cNvPr>
        <xdr:cNvPicPr>
          <a:picLocks noChangeAspect="1"/>
        </xdr:cNvPicPr>
      </xdr:nvPicPr>
      <xdr:blipFill rotWithShape="1">
        <a:blip xmlns:r="http://schemas.openxmlformats.org/officeDocument/2006/relationships" r:embed="rId1"/>
        <a:srcRect t="8118" b="57426"/>
        <a:stretch>
          <a:fillRect/>
        </a:stretch>
      </xdr:blipFill>
      <xdr:spPr>
        <a:xfrm>
          <a:off x="0" y="504825"/>
          <a:ext cx="6217222" cy="1657350"/>
        </a:xfrm>
        <a:prstGeom prst="rect">
          <a:avLst/>
        </a:prstGeom>
      </xdr:spPr>
    </xdr:pic>
    <xdr:clientData/>
  </xdr:twoCellAnchor>
  <xdr:twoCellAnchor editAs="oneCell">
    <xdr:from>
      <xdr:col>0</xdr:col>
      <xdr:colOff>95251</xdr:colOff>
      <xdr:row>11</xdr:row>
      <xdr:rowOff>76204</xdr:rowOff>
    </xdr:from>
    <xdr:to>
      <xdr:col>0</xdr:col>
      <xdr:colOff>2876551</xdr:colOff>
      <xdr:row>20</xdr:row>
      <xdr:rowOff>46207</xdr:rowOff>
    </xdr:to>
    <xdr:pic>
      <xdr:nvPicPr>
        <xdr:cNvPr id="8" name="図 7">
          <a:extLst>
            <a:ext uri="{FF2B5EF4-FFF2-40B4-BE49-F238E27FC236}">
              <a16:creationId xmlns:a16="http://schemas.microsoft.com/office/drawing/2014/main" id="{60DA3FF4-1E93-BBB1-B5E8-195AA49C2367}"/>
            </a:ext>
          </a:extLst>
        </xdr:cNvPr>
        <xdr:cNvPicPr>
          <a:picLocks noChangeAspect="1"/>
        </xdr:cNvPicPr>
      </xdr:nvPicPr>
      <xdr:blipFill rotWithShape="1">
        <a:blip xmlns:r="http://schemas.openxmlformats.org/officeDocument/2006/relationships" r:embed="rId2"/>
        <a:srcRect l="-1" r="46349"/>
        <a:stretch>
          <a:fillRect/>
        </a:stretch>
      </xdr:blipFill>
      <xdr:spPr>
        <a:xfrm>
          <a:off x="95251" y="2743204"/>
          <a:ext cx="2781300" cy="2113128"/>
        </a:xfrm>
        <a:prstGeom prst="rect">
          <a:avLst/>
        </a:prstGeom>
      </xdr:spPr>
    </xdr:pic>
    <xdr:clientData/>
  </xdr:twoCellAnchor>
  <xdr:twoCellAnchor>
    <xdr:from>
      <xdr:col>0</xdr:col>
      <xdr:colOff>2343150</xdr:colOff>
      <xdr:row>4</xdr:row>
      <xdr:rowOff>76201</xdr:rowOff>
    </xdr:from>
    <xdr:to>
      <xdr:col>1</xdr:col>
      <xdr:colOff>2295525</xdr:colOff>
      <xdr:row>5</xdr:row>
      <xdr:rowOff>180976</xdr:rowOff>
    </xdr:to>
    <xdr:sp macro="" textlink="">
      <xdr:nvSpPr>
        <xdr:cNvPr id="10" name="正方形/長方形 9">
          <a:extLst>
            <a:ext uri="{FF2B5EF4-FFF2-40B4-BE49-F238E27FC236}">
              <a16:creationId xmlns:a16="http://schemas.microsoft.com/office/drawing/2014/main" id="{7BF06D17-E18F-5F17-451B-B18FDD998065}"/>
            </a:ext>
          </a:extLst>
        </xdr:cNvPr>
        <xdr:cNvSpPr/>
      </xdr:nvSpPr>
      <xdr:spPr>
        <a:xfrm>
          <a:off x="2343150" y="1123951"/>
          <a:ext cx="3695700" cy="3429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2095500</xdr:colOff>
      <xdr:row>4</xdr:row>
      <xdr:rowOff>152400</xdr:rowOff>
    </xdr:from>
    <xdr:to>
      <xdr:col>0</xdr:col>
      <xdr:colOff>2314575</xdr:colOff>
      <xdr:row>5</xdr:row>
      <xdr:rowOff>123825</xdr:rowOff>
    </xdr:to>
    <xdr:sp macro="" textlink="">
      <xdr:nvSpPr>
        <xdr:cNvPr id="11" name="楕円 10">
          <a:extLst>
            <a:ext uri="{FF2B5EF4-FFF2-40B4-BE49-F238E27FC236}">
              <a16:creationId xmlns:a16="http://schemas.microsoft.com/office/drawing/2014/main" id="{20E0CE05-7787-6223-AB3B-97FAC078AA86}"/>
            </a:ext>
          </a:extLst>
        </xdr:cNvPr>
        <xdr:cNvSpPr/>
      </xdr:nvSpPr>
      <xdr:spPr>
        <a:xfrm>
          <a:off x="2095500" y="1104900"/>
          <a:ext cx="219075" cy="2095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3000375</xdr:colOff>
      <xdr:row>6</xdr:row>
      <xdr:rowOff>47625</xdr:rowOff>
    </xdr:from>
    <xdr:to>
      <xdr:col>0</xdr:col>
      <xdr:colOff>3209925</xdr:colOff>
      <xdr:row>7</xdr:row>
      <xdr:rowOff>19050</xdr:rowOff>
    </xdr:to>
    <xdr:sp macro="" textlink="">
      <xdr:nvSpPr>
        <xdr:cNvPr id="12" name="二等辺三角形 11">
          <a:extLst>
            <a:ext uri="{FF2B5EF4-FFF2-40B4-BE49-F238E27FC236}">
              <a16:creationId xmlns:a16="http://schemas.microsoft.com/office/drawing/2014/main" id="{4F6EDF98-A4CB-6282-13FC-8A871BB9E725}"/>
            </a:ext>
          </a:extLst>
        </xdr:cNvPr>
        <xdr:cNvSpPr/>
      </xdr:nvSpPr>
      <xdr:spPr>
        <a:xfrm>
          <a:off x="3000375" y="1524000"/>
          <a:ext cx="209550" cy="209550"/>
        </a:xfrm>
        <a:prstGeom prst="triangl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3000375</xdr:colOff>
      <xdr:row>7</xdr:row>
      <xdr:rowOff>171450</xdr:rowOff>
    </xdr:from>
    <xdr:to>
      <xdr:col>0</xdr:col>
      <xdr:colOff>3219450</xdr:colOff>
      <xdr:row>8</xdr:row>
      <xdr:rowOff>114300</xdr:rowOff>
    </xdr:to>
    <xdr:cxnSp macro="">
      <xdr:nvCxnSpPr>
        <xdr:cNvPr id="14" name="直線コネクタ 13">
          <a:extLst>
            <a:ext uri="{FF2B5EF4-FFF2-40B4-BE49-F238E27FC236}">
              <a16:creationId xmlns:a16="http://schemas.microsoft.com/office/drawing/2014/main" id="{634B1AFF-C9AA-8434-91E1-247CB34F6C0E}"/>
            </a:ext>
          </a:extLst>
        </xdr:cNvPr>
        <xdr:cNvCxnSpPr/>
      </xdr:nvCxnSpPr>
      <xdr:spPr>
        <a:xfrm>
          <a:off x="3000375" y="1885950"/>
          <a:ext cx="219075" cy="18097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2990850</xdr:colOff>
      <xdr:row>7</xdr:row>
      <xdr:rowOff>161925</xdr:rowOff>
    </xdr:from>
    <xdr:to>
      <xdr:col>0</xdr:col>
      <xdr:colOff>3219450</xdr:colOff>
      <xdr:row>8</xdr:row>
      <xdr:rowOff>104775</xdr:rowOff>
    </xdr:to>
    <xdr:cxnSp macro="">
      <xdr:nvCxnSpPr>
        <xdr:cNvPr id="15" name="直線コネクタ 14">
          <a:extLst>
            <a:ext uri="{FF2B5EF4-FFF2-40B4-BE49-F238E27FC236}">
              <a16:creationId xmlns:a16="http://schemas.microsoft.com/office/drawing/2014/main" id="{4A6217C2-4D39-4F09-8746-6CB8AF15DF67}"/>
            </a:ext>
          </a:extLst>
        </xdr:cNvPr>
        <xdr:cNvCxnSpPr/>
      </xdr:nvCxnSpPr>
      <xdr:spPr>
        <a:xfrm flipH="1">
          <a:off x="2990850" y="1876425"/>
          <a:ext cx="228600" cy="18097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3257550</xdr:colOff>
      <xdr:row>10</xdr:row>
      <xdr:rowOff>9525</xdr:rowOff>
    </xdr:from>
    <xdr:to>
      <xdr:col>1</xdr:col>
      <xdr:colOff>2152650</xdr:colOff>
      <xdr:row>36</xdr:row>
      <xdr:rowOff>172680</xdr:rowOff>
    </xdr:to>
    <xdr:pic>
      <xdr:nvPicPr>
        <xdr:cNvPr id="20" name="図 19">
          <a:extLst>
            <a:ext uri="{FF2B5EF4-FFF2-40B4-BE49-F238E27FC236}">
              <a16:creationId xmlns:a16="http://schemas.microsoft.com/office/drawing/2014/main" id="{8D69CEAC-6E10-285B-0157-2F0AFBA8E555}"/>
            </a:ext>
          </a:extLst>
        </xdr:cNvPr>
        <xdr:cNvPicPr>
          <a:picLocks noChangeAspect="1"/>
        </xdr:cNvPicPr>
      </xdr:nvPicPr>
      <xdr:blipFill>
        <a:blip xmlns:r="http://schemas.openxmlformats.org/officeDocument/2006/relationships" r:embed="rId3"/>
        <a:stretch>
          <a:fillRect/>
        </a:stretch>
      </xdr:blipFill>
      <xdr:spPr>
        <a:xfrm>
          <a:off x="3257550" y="2438400"/>
          <a:ext cx="2638425" cy="6354405"/>
        </a:xfrm>
        <a:prstGeom prst="rect">
          <a:avLst/>
        </a:prstGeom>
      </xdr:spPr>
    </xdr:pic>
    <xdr:clientData/>
  </xdr:twoCellAnchor>
  <xdr:twoCellAnchor>
    <xdr:from>
      <xdr:col>0</xdr:col>
      <xdr:colOff>114300</xdr:colOff>
      <xdr:row>16</xdr:row>
      <xdr:rowOff>133350</xdr:rowOff>
    </xdr:from>
    <xdr:to>
      <xdr:col>0</xdr:col>
      <xdr:colOff>1914525</xdr:colOff>
      <xdr:row>18</xdr:row>
      <xdr:rowOff>152400</xdr:rowOff>
    </xdr:to>
    <xdr:sp macro="" textlink="">
      <xdr:nvSpPr>
        <xdr:cNvPr id="21" name="楕円 20">
          <a:extLst>
            <a:ext uri="{FF2B5EF4-FFF2-40B4-BE49-F238E27FC236}">
              <a16:creationId xmlns:a16="http://schemas.microsoft.com/office/drawing/2014/main" id="{B62E0230-B5C9-6F0F-C2E3-8D7C754B4DF8}"/>
            </a:ext>
          </a:extLst>
        </xdr:cNvPr>
        <xdr:cNvSpPr/>
      </xdr:nvSpPr>
      <xdr:spPr>
        <a:xfrm>
          <a:off x="114300" y="3943350"/>
          <a:ext cx="1800225" cy="4953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2419351</xdr:colOff>
      <xdr:row>16</xdr:row>
      <xdr:rowOff>219075</xdr:rowOff>
    </xdr:from>
    <xdr:to>
      <xdr:col>0</xdr:col>
      <xdr:colOff>2933701</xdr:colOff>
      <xdr:row>18</xdr:row>
      <xdr:rowOff>38100</xdr:rowOff>
    </xdr:to>
    <xdr:sp macro="" textlink="">
      <xdr:nvSpPr>
        <xdr:cNvPr id="23" name="矢印: 右 22">
          <a:extLst>
            <a:ext uri="{FF2B5EF4-FFF2-40B4-BE49-F238E27FC236}">
              <a16:creationId xmlns:a16="http://schemas.microsoft.com/office/drawing/2014/main" id="{EBFED017-C6CF-6989-31E1-336FDC547BAB}"/>
            </a:ext>
          </a:extLst>
        </xdr:cNvPr>
        <xdr:cNvSpPr/>
      </xdr:nvSpPr>
      <xdr:spPr>
        <a:xfrm>
          <a:off x="2419351" y="4076700"/>
          <a:ext cx="514350" cy="295275"/>
        </a:xfrm>
        <a:prstGeom prst="rightArrow">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3695700</xdr:colOff>
      <xdr:row>34</xdr:row>
      <xdr:rowOff>161925</xdr:rowOff>
    </xdr:from>
    <xdr:to>
      <xdr:col>1</xdr:col>
      <xdr:colOff>1438275</xdr:colOff>
      <xdr:row>36</xdr:row>
      <xdr:rowOff>180975</xdr:rowOff>
    </xdr:to>
    <xdr:sp macro="" textlink="">
      <xdr:nvSpPr>
        <xdr:cNvPr id="24" name="楕円 23">
          <a:extLst>
            <a:ext uri="{FF2B5EF4-FFF2-40B4-BE49-F238E27FC236}">
              <a16:creationId xmlns:a16="http://schemas.microsoft.com/office/drawing/2014/main" id="{DB0F3CB2-DC63-44A7-AB8A-9F5C5F8C1BE9}"/>
            </a:ext>
          </a:extLst>
        </xdr:cNvPr>
        <xdr:cNvSpPr/>
      </xdr:nvSpPr>
      <xdr:spPr>
        <a:xfrm>
          <a:off x="3695700" y="8305800"/>
          <a:ext cx="1800225" cy="4953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xdr:colOff>
      <xdr:row>39</xdr:row>
      <xdr:rowOff>0</xdr:rowOff>
    </xdr:from>
    <xdr:to>
      <xdr:col>1</xdr:col>
      <xdr:colOff>2343150</xdr:colOff>
      <xdr:row>56</xdr:row>
      <xdr:rowOff>146238</xdr:rowOff>
    </xdr:to>
    <xdr:pic>
      <xdr:nvPicPr>
        <xdr:cNvPr id="25" name="図 24">
          <a:extLst>
            <a:ext uri="{FF2B5EF4-FFF2-40B4-BE49-F238E27FC236}">
              <a16:creationId xmlns:a16="http://schemas.microsoft.com/office/drawing/2014/main" id="{5503A3C0-CFD4-927D-14B3-6FD14F01DC54}"/>
            </a:ext>
          </a:extLst>
        </xdr:cNvPr>
        <xdr:cNvPicPr>
          <a:picLocks noChangeAspect="1"/>
        </xdr:cNvPicPr>
      </xdr:nvPicPr>
      <xdr:blipFill>
        <a:blip xmlns:r="http://schemas.openxmlformats.org/officeDocument/2006/relationships" r:embed="rId4"/>
        <a:stretch>
          <a:fillRect/>
        </a:stretch>
      </xdr:blipFill>
      <xdr:spPr>
        <a:xfrm>
          <a:off x="1" y="10001250"/>
          <a:ext cx="6086474" cy="4194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209550</xdr:colOff>
          <xdr:row>0</xdr:row>
          <xdr:rowOff>381000</xdr:rowOff>
        </xdr:from>
        <xdr:to>
          <xdr:col>21</xdr:col>
          <xdr:colOff>76200</xdr:colOff>
          <xdr:row>28</xdr:row>
          <xdr:rowOff>104775</xdr:rowOff>
        </xdr:to>
        <xdr:sp macro="" textlink="">
          <xdr:nvSpPr>
            <xdr:cNvPr id="22533" name="Object 5" hidden="1">
              <a:extLst>
                <a:ext uri="{63B3BB69-23CF-44E3-9099-C40C66FF867C}">
                  <a14:compatExt spid="_x0000_s22533"/>
                </a:ext>
                <a:ext uri="{FF2B5EF4-FFF2-40B4-BE49-F238E27FC236}">
                  <a16:creationId xmlns:a16="http://schemas.microsoft.com/office/drawing/2014/main" id="{00000000-0008-0000-0700-000005580000}"/>
                </a:ext>
              </a:extLst>
            </xdr:cNvPr>
            <xdr:cNvSpPr/>
          </xdr:nvSpPr>
          <xdr:spPr bwMode="auto">
            <a:xfrm>
              <a:off x="0" y="0"/>
              <a:ext cx="0" cy="0"/>
            </a:xfrm>
            <a:prstGeom prst="rect">
              <a:avLst/>
            </a:prstGeom>
            <a:solidFill>
              <a:srgbClr val="FFFFFF" mc:Ignorable="a14" a14:legacySpreadsheetColorIndex="65"/>
            </a:solidFill>
            <a:ln w="9525">
              <a:solidFill>
                <a:srgbClr val="000000"/>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11</xdr:row>
          <xdr:rowOff>381000</xdr:rowOff>
        </xdr:from>
        <xdr:to>
          <xdr:col>2</xdr:col>
          <xdr:colOff>133350</xdr:colOff>
          <xdr:row>13</xdr:row>
          <xdr:rowOff>9525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12</xdr:row>
          <xdr:rowOff>0</xdr:rowOff>
        </xdr:from>
        <xdr:to>
          <xdr:col>5</xdr:col>
          <xdr:colOff>133350</xdr:colOff>
          <xdr:row>13</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12</xdr:row>
          <xdr:rowOff>0</xdr:rowOff>
        </xdr:from>
        <xdr:to>
          <xdr:col>8</xdr:col>
          <xdr:colOff>133350</xdr:colOff>
          <xdr:row>13</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13</xdr:row>
          <xdr:rowOff>0</xdr:rowOff>
        </xdr:from>
        <xdr:to>
          <xdr:col>2</xdr:col>
          <xdr:colOff>133350</xdr:colOff>
          <xdr:row>14</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8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511968</xdr:colOff>
      <xdr:row>4</xdr:row>
      <xdr:rowOff>226219</xdr:rowOff>
    </xdr:from>
    <xdr:to>
      <xdr:col>16</xdr:col>
      <xdr:colOff>1415173</xdr:colOff>
      <xdr:row>44</xdr:row>
      <xdr:rowOff>95250</xdr:rowOff>
    </xdr:to>
    <xdr:pic>
      <xdr:nvPicPr>
        <xdr:cNvPr id="2" name="図 1">
          <a:extLst>
            <a:ext uri="{FF2B5EF4-FFF2-40B4-BE49-F238E27FC236}">
              <a16:creationId xmlns:a16="http://schemas.microsoft.com/office/drawing/2014/main" id="{176F7FD8-3770-A0F6-5A12-EA314A559CE6}"/>
            </a:ext>
          </a:extLst>
        </xdr:cNvPr>
        <xdr:cNvPicPr>
          <a:picLocks noChangeAspect="1"/>
        </xdr:cNvPicPr>
      </xdr:nvPicPr>
      <xdr:blipFill>
        <a:blip xmlns:r="http://schemas.openxmlformats.org/officeDocument/2006/relationships" r:embed="rId1"/>
        <a:stretch>
          <a:fillRect/>
        </a:stretch>
      </xdr:blipFill>
      <xdr:spPr>
        <a:xfrm>
          <a:off x="7643812" y="1643063"/>
          <a:ext cx="7563561" cy="11096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6</xdr:row>
      <xdr:rowOff>0</xdr:rowOff>
    </xdr:from>
    <xdr:to>
      <xdr:col>23</xdr:col>
      <xdr:colOff>571500</xdr:colOff>
      <xdr:row>46</xdr:row>
      <xdr:rowOff>34594</xdr:rowOff>
    </xdr:to>
    <xdr:pic>
      <xdr:nvPicPr>
        <xdr:cNvPr id="2" name="図 1">
          <a:extLst>
            <a:ext uri="{FF2B5EF4-FFF2-40B4-BE49-F238E27FC236}">
              <a16:creationId xmlns:a16="http://schemas.microsoft.com/office/drawing/2014/main" id="{637AF239-E20D-07B7-D799-AFCC1DCF63DC}"/>
            </a:ext>
          </a:extLst>
        </xdr:cNvPr>
        <xdr:cNvPicPr>
          <a:picLocks noChangeAspect="1"/>
        </xdr:cNvPicPr>
      </xdr:nvPicPr>
      <xdr:blipFill>
        <a:blip xmlns:r="http://schemas.openxmlformats.org/officeDocument/2006/relationships" r:embed="rId1"/>
        <a:stretch>
          <a:fillRect/>
        </a:stretch>
      </xdr:blipFill>
      <xdr:spPr>
        <a:xfrm>
          <a:off x="8620125" y="1643063"/>
          <a:ext cx="8858250" cy="11393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54</xdr:col>
      <xdr:colOff>340180</xdr:colOff>
      <xdr:row>9</xdr:row>
      <xdr:rowOff>23812</xdr:rowOff>
    </xdr:from>
    <xdr:to>
      <xdr:col>65</xdr:col>
      <xdr:colOff>122466</xdr:colOff>
      <xdr:row>14</xdr:row>
      <xdr:rowOff>223009</xdr:rowOff>
    </xdr:to>
    <xdr:sp macro="" textlink="">
      <xdr:nvSpPr>
        <xdr:cNvPr id="13" name="四角形吹き出し 4">
          <a:extLst>
            <a:ext uri="{FF2B5EF4-FFF2-40B4-BE49-F238E27FC236}">
              <a16:creationId xmlns:a16="http://schemas.microsoft.com/office/drawing/2014/main" id="{00000000-0008-0000-0B00-00000D000000}"/>
            </a:ext>
          </a:extLst>
        </xdr:cNvPr>
        <xdr:cNvSpPr/>
      </xdr:nvSpPr>
      <xdr:spPr>
        <a:xfrm>
          <a:off x="15484930" y="1905000"/>
          <a:ext cx="3187474" cy="1246947"/>
        </a:xfrm>
        <a:prstGeom prst="wedgeRectCallout">
          <a:avLst>
            <a:gd name="adj1" fmla="val -44811"/>
            <a:gd name="adj2" fmla="val 89480"/>
          </a:avLst>
        </a:prstGeom>
        <a:gradFill rotWithShape="1">
          <a:gsLst>
            <a:gs pos="0">
              <a:srgbClr val="F79646">
                <a:tint val="50000"/>
                <a:satMod val="300000"/>
              </a:srgbClr>
            </a:gs>
            <a:gs pos="35000">
              <a:srgbClr val="F79646">
                <a:tint val="37000"/>
                <a:satMod val="300000"/>
              </a:srgbClr>
            </a:gs>
            <a:gs pos="100000">
              <a:srgbClr val="F79646">
                <a:tint val="15000"/>
                <a:satMod val="350000"/>
              </a:srgbClr>
            </a:gs>
          </a:gsLst>
          <a:lin ang="16200000" scaled="1"/>
        </a:gradFill>
        <a:ln w="9525" cap="flat" cmpd="sng" algn="ctr">
          <a:solidFill>
            <a:srgbClr val="F79646">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76199</xdr:colOff>
      <xdr:row>16</xdr:row>
      <xdr:rowOff>38100</xdr:rowOff>
    </xdr:from>
    <xdr:to>
      <xdr:col>0</xdr:col>
      <xdr:colOff>263624</xdr:colOff>
      <xdr:row>16</xdr:row>
      <xdr:rowOff>254100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76199" y="3698421"/>
          <a:ext cx="187425"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ctr"/>
          <a:endParaRPr kumimoji="1" lang="ja-JP" altLang="en-US" sz="1100"/>
        </a:p>
      </xdr:txBody>
    </xdr:sp>
    <xdr:clientData/>
  </xdr:twoCellAnchor>
  <xdr:twoCellAnchor>
    <xdr:from>
      <xdr:col>0</xdr:col>
      <xdr:colOff>66675</xdr:colOff>
      <xdr:row>33</xdr:row>
      <xdr:rowOff>38100</xdr:rowOff>
    </xdr:from>
    <xdr:to>
      <xdr:col>0</xdr:col>
      <xdr:colOff>282675</xdr:colOff>
      <xdr:row>33</xdr:row>
      <xdr:rowOff>254100</xdr:rowOff>
    </xdr:to>
    <xdr:sp macro="" textlink="">
      <xdr:nvSpPr>
        <xdr:cNvPr id="43" name="正方形/長方形 42">
          <a:extLst>
            <a:ext uri="{FF2B5EF4-FFF2-40B4-BE49-F238E27FC236}">
              <a16:creationId xmlns:a16="http://schemas.microsoft.com/office/drawing/2014/main" id="{00000000-0008-0000-0B00-00002B000000}"/>
            </a:ext>
          </a:extLst>
        </xdr:cNvPr>
        <xdr:cNvSpPr/>
      </xdr:nvSpPr>
      <xdr:spPr>
        <a:xfrm>
          <a:off x="66675" y="8572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34</xdr:row>
      <xdr:rowOff>38100</xdr:rowOff>
    </xdr:from>
    <xdr:to>
      <xdr:col>0</xdr:col>
      <xdr:colOff>282675</xdr:colOff>
      <xdr:row>34</xdr:row>
      <xdr:rowOff>254100</xdr:rowOff>
    </xdr:to>
    <xdr:sp macro="" textlink="">
      <xdr:nvSpPr>
        <xdr:cNvPr id="44" name="正方形/長方形 43">
          <a:extLst>
            <a:ext uri="{FF2B5EF4-FFF2-40B4-BE49-F238E27FC236}">
              <a16:creationId xmlns:a16="http://schemas.microsoft.com/office/drawing/2014/main" id="{00000000-0008-0000-0B00-00002C000000}"/>
            </a:ext>
          </a:extLst>
        </xdr:cNvPr>
        <xdr:cNvSpPr/>
      </xdr:nvSpPr>
      <xdr:spPr>
        <a:xfrm>
          <a:off x="66675" y="8858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35</xdr:row>
      <xdr:rowOff>38100</xdr:rowOff>
    </xdr:from>
    <xdr:to>
      <xdr:col>0</xdr:col>
      <xdr:colOff>282675</xdr:colOff>
      <xdr:row>35</xdr:row>
      <xdr:rowOff>254100</xdr:rowOff>
    </xdr:to>
    <xdr:sp macro="" textlink="">
      <xdr:nvSpPr>
        <xdr:cNvPr id="45" name="正方形/長方形 44">
          <a:extLst>
            <a:ext uri="{FF2B5EF4-FFF2-40B4-BE49-F238E27FC236}">
              <a16:creationId xmlns:a16="http://schemas.microsoft.com/office/drawing/2014/main" id="{00000000-0008-0000-0B00-00002D000000}"/>
            </a:ext>
          </a:extLst>
        </xdr:cNvPr>
        <xdr:cNvSpPr/>
      </xdr:nvSpPr>
      <xdr:spPr>
        <a:xfrm>
          <a:off x="66675" y="9144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36</xdr:row>
      <xdr:rowOff>38100</xdr:rowOff>
    </xdr:from>
    <xdr:to>
      <xdr:col>0</xdr:col>
      <xdr:colOff>282675</xdr:colOff>
      <xdr:row>36</xdr:row>
      <xdr:rowOff>254100</xdr:rowOff>
    </xdr:to>
    <xdr:sp macro="" textlink="">
      <xdr:nvSpPr>
        <xdr:cNvPr id="46" name="正方形/長方形 45">
          <a:extLst>
            <a:ext uri="{FF2B5EF4-FFF2-40B4-BE49-F238E27FC236}">
              <a16:creationId xmlns:a16="http://schemas.microsoft.com/office/drawing/2014/main" id="{00000000-0008-0000-0B00-00002E000000}"/>
            </a:ext>
          </a:extLst>
        </xdr:cNvPr>
        <xdr:cNvSpPr/>
      </xdr:nvSpPr>
      <xdr:spPr>
        <a:xfrm>
          <a:off x="66675" y="9429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37</xdr:row>
      <xdr:rowOff>38100</xdr:rowOff>
    </xdr:from>
    <xdr:to>
      <xdr:col>0</xdr:col>
      <xdr:colOff>282675</xdr:colOff>
      <xdr:row>37</xdr:row>
      <xdr:rowOff>254100</xdr:rowOff>
    </xdr:to>
    <xdr:sp macro="" textlink="">
      <xdr:nvSpPr>
        <xdr:cNvPr id="47" name="正方形/長方形 46">
          <a:extLst>
            <a:ext uri="{FF2B5EF4-FFF2-40B4-BE49-F238E27FC236}">
              <a16:creationId xmlns:a16="http://schemas.microsoft.com/office/drawing/2014/main" id="{00000000-0008-0000-0B00-00002F000000}"/>
            </a:ext>
          </a:extLst>
        </xdr:cNvPr>
        <xdr:cNvSpPr/>
      </xdr:nvSpPr>
      <xdr:spPr>
        <a:xfrm>
          <a:off x="66675" y="9715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38</xdr:row>
      <xdr:rowOff>38100</xdr:rowOff>
    </xdr:from>
    <xdr:to>
      <xdr:col>0</xdr:col>
      <xdr:colOff>282675</xdr:colOff>
      <xdr:row>38</xdr:row>
      <xdr:rowOff>254100</xdr:rowOff>
    </xdr:to>
    <xdr:sp macro="" textlink="">
      <xdr:nvSpPr>
        <xdr:cNvPr id="48" name="正方形/長方形 47">
          <a:extLst>
            <a:ext uri="{FF2B5EF4-FFF2-40B4-BE49-F238E27FC236}">
              <a16:creationId xmlns:a16="http://schemas.microsoft.com/office/drawing/2014/main" id="{00000000-0008-0000-0B00-000030000000}"/>
            </a:ext>
          </a:extLst>
        </xdr:cNvPr>
        <xdr:cNvSpPr/>
      </xdr:nvSpPr>
      <xdr:spPr>
        <a:xfrm>
          <a:off x="66675" y="10001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39</xdr:row>
      <xdr:rowOff>38100</xdr:rowOff>
    </xdr:from>
    <xdr:to>
      <xdr:col>0</xdr:col>
      <xdr:colOff>282675</xdr:colOff>
      <xdr:row>39</xdr:row>
      <xdr:rowOff>254100</xdr:rowOff>
    </xdr:to>
    <xdr:sp macro="" textlink="">
      <xdr:nvSpPr>
        <xdr:cNvPr id="49" name="正方形/長方形 48">
          <a:extLst>
            <a:ext uri="{FF2B5EF4-FFF2-40B4-BE49-F238E27FC236}">
              <a16:creationId xmlns:a16="http://schemas.microsoft.com/office/drawing/2014/main" id="{00000000-0008-0000-0B00-000031000000}"/>
            </a:ext>
          </a:extLst>
        </xdr:cNvPr>
        <xdr:cNvSpPr/>
      </xdr:nvSpPr>
      <xdr:spPr>
        <a:xfrm>
          <a:off x="66675" y="10287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40</xdr:row>
      <xdr:rowOff>38100</xdr:rowOff>
    </xdr:from>
    <xdr:to>
      <xdr:col>0</xdr:col>
      <xdr:colOff>282675</xdr:colOff>
      <xdr:row>40</xdr:row>
      <xdr:rowOff>254100</xdr:rowOff>
    </xdr:to>
    <xdr:sp macro="" textlink="">
      <xdr:nvSpPr>
        <xdr:cNvPr id="50" name="正方形/長方形 49">
          <a:extLst>
            <a:ext uri="{FF2B5EF4-FFF2-40B4-BE49-F238E27FC236}">
              <a16:creationId xmlns:a16="http://schemas.microsoft.com/office/drawing/2014/main" id="{00000000-0008-0000-0B00-000032000000}"/>
            </a:ext>
          </a:extLst>
        </xdr:cNvPr>
        <xdr:cNvSpPr/>
      </xdr:nvSpPr>
      <xdr:spPr>
        <a:xfrm>
          <a:off x="66675" y="10572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17</xdr:row>
      <xdr:rowOff>38100</xdr:rowOff>
    </xdr:from>
    <xdr:to>
      <xdr:col>0</xdr:col>
      <xdr:colOff>282675</xdr:colOff>
      <xdr:row>17</xdr:row>
      <xdr:rowOff>254100</xdr:rowOff>
    </xdr:to>
    <xdr:sp macro="" textlink="">
      <xdr:nvSpPr>
        <xdr:cNvPr id="51" name="正方形/長方形 50">
          <a:extLst>
            <a:ext uri="{FF2B5EF4-FFF2-40B4-BE49-F238E27FC236}">
              <a16:creationId xmlns:a16="http://schemas.microsoft.com/office/drawing/2014/main" id="{00000000-0008-0000-0B00-000033000000}"/>
            </a:ext>
          </a:extLst>
        </xdr:cNvPr>
        <xdr:cNvSpPr/>
      </xdr:nvSpPr>
      <xdr:spPr>
        <a:xfrm>
          <a:off x="66675" y="4000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18</xdr:row>
      <xdr:rowOff>38100</xdr:rowOff>
    </xdr:from>
    <xdr:to>
      <xdr:col>0</xdr:col>
      <xdr:colOff>282675</xdr:colOff>
      <xdr:row>18</xdr:row>
      <xdr:rowOff>254100</xdr:rowOff>
    </xdr:to>
    <xdr:sp macro="" textlink="">
      <xdr:nvSpPr>
        <xdr:cNvPr id="52" name="正方形/長方形 51">
          <a:extLst>
            <a:ext uri="{FF2B5EF4-FFF2-40B4-BE49-F238E27FC236}">
              <a16:creationId xmlns:a16="http://schemas.microsoft.com/office/drawing/2014/main" id="{00000000-0008-0000-0B00-000034000000}"/>
            </a:ext>
          </a:extLst>
        </xdr:cNvPr>
        <xdr:cNvSpPr/>
      </xdr:nvSpPr>
      <xdr:spPr>
        <a:xfrm>
          <a:off x="66675" y="4286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19</xdr:row>
      <xdr:rowOff>38100</xdr:rowOff>
    </xdr:from>
    <xdr:to>
      <xdr:col>0</xdr:col>
      <xdr:colOff>282675</xdr:colOff>
      <xdr:row>19</xdr:row>
      <xdr:rowOff>254100</xdr:rowOff>
    </xdr:to>
    <xdr:sp macro="" textlink="">
      <xdr:nvSpPr>
        <xdr:cNvPr id="53" name="正方形/長方形 52">
          <a:extLst>
            <a:ext uri="{FF2B5EF4-FFF2-40B4-BE49-F238E27FC236}">
              <a16:creationId xmlns:a16="http://schemas.microsoft.com/office/drawing/2014/main" id="{00000000-0008-0000-0B00-000035000000}"/>
            </a:ext>
          </a:extLst>
        </xdr:cNvPr>
        <xdr:cNvSpPr/>
      </xdr:nvSpPr>
      <xdr:spPr>
        <a:xfrm>
          <a:off x="66675" y="4572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20</xdr:row>
      <xdr:rowOff>38100</xdr:rowOff>
    </xdr:from>
    <xdr:to>
      <xdr:col>0</xdr:col>
      <xdr:colOff>282675</xdr:colOff>
      <xdr:row>20</xdr:row>
      <xdr:rowOff>254100</xdr:rowOff>
    </xdr:to>
    <xdr:sp macro="" textlink="">
      <xdr:nvSpPr>
        <xdr:cNvPr id="54" name="正方形/長方形 53">
          <a:extLst>
            <a:ext uri="{FF2B5EF4-FFF2-40B4-BE49-F238E27FC236}">
              <a16:creationId xmlns:a16="http://schemas.microsoft.com/office/drawing/2014/main" id="{00000000-0008-0000-0B00-000036000000}"/>
            </a:ext>
          </a:extLst>
        </xdr:cNvPr>
        <xdr:cNvSpPr/>
      </xdr:nvSpPr>
      <xdr:spPr>
        <a:xfrm>
          <a:off x="66675" y="4857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21</xdr:row>
      <xdr:rowOff>38100</xdr:rowOff>
    </xdr:from>
    <xdr:to>
      <xdr:col>0</xdr:col>
      <xdr:colOff>282675</xdr:colOff>
      <xdr:row>21</xdr:row>
      <xdr:rowOff>254100</xdr:rowOff>
    </xdr:to>
    <xdr:sp macro="" textlink="">
      <xdr:nvSpPr>
        <xdr:cNvPr id="55" name="正方形/長方形 54">
          <a:extLst>
            <a:ext uri="{FF2B5EF4-FFF2-40B4-BE49-F238E27FC236}">
              <a16:creationId xmlns:a16="http://schemas.microsoft.com/office/drawing/2014/main" id="{00000000-0008-0000-0B00-000037000000}"/>
            </a:ext>
          </a:extLst>
        </xdr:cNvPr>
        <xdr:cNvSpPr/>
      </xdr:nvSpPr>
      <xdr:spPr>
        <a:xfrm>
          <a:off x="66675" y="5143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22</xdr:row>
      <xdr:rowOff>38100</xdr:rowOff>
    </xdr:from>
    <xdr:to>
      <xdr:col>0</xdr:col>
      <xdr:colOff>282675</xdr:colOff>
      <xdr:row>22</xdr:row>
      <xdr:rowOff>254100</xdr:rowOff>
    </xdr:to>
    <xdr:sp macro="" textlink="">
      <xdr:nvSpPr>
        <xdr:cNvPr id="56" name="正方形/長方形 55">
          <a:extLst>
            <a:ext uri="{FF2B5EF4-FFF2-40B4-BE49-F238E27FC236}">
              <a16:creationId xmlns:a16="http://schemas.microsoft.com/office/drawing/2014/main" id="{00000000-0008-0000-0B00-000038000000}"/>
            </a:ext>
          </a:extLst>
        </xdr:cNvPr>
        <xdr:cNvSpPr/>
      </xdr:nvSpPr>
      <xdr:spPr>
        <a:xfrm>
          <a:off x="66675" y="5429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23</xdr:row>
      <xdr:rowOff>38100</xdr:rowOff>
    </xdr:from>
    <xdr:to>
      <xdr:col>0</xdr:col>
      <xdr:colOff>282675</xdr:colOff>
      <xdr:row>23</xdr:row>
      <xdr:rowOff>254100</xdr:rowOff>
    </xdr:to>
    <xdr:sp macro="" textlink="">
      <xdr:nvSpPr>
        <xdr:cNvPr id="57" name="正方形/長方形 56">
          <a:extLst>
            <a:ext uri="{FF2B5EF4-FFF2-40B4-BE49-F238E27FC236}">
              <a16:creationId xmlns:a16="http://schemas.microsoft.com/office/drawing/2014/main" id="{00000000-0008-0000-0B00-000039000000}"/>
            </a:ext>
          </a:extLst>
        </xdr:cNvPr>
        <xdr:cNvSpPr/>
      </xdr:nvSpPr>
      <xdr:spPr>
        <a:xfrm>
          <a:off x="66675" y="5715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24</xdr:row>
      <xdr:rowOff>38100</xdr:rowOff>
    </xdr:from>
    <xdr:to>
      <xdr:col>0</xdr:col>
      <xdr:colOff>282675</xdr:colOff>
      <xdr:row>24</xdr:row>
      <xdr:rowOff>254100</xdr:rowOff>
    </xdr:to>
    <xdr:sp macro="" textlink="">
      <xdr:nvSpPr>
        <xdr:cNvPr id="58" name="正方形/長方形 57">
          <a:extLst>
            <a:ext uri="{FF2B5EF4-FFF2-40B4-BE49-F238E27FC236}">
              <a16:creationId xmlns:a16="http://schemas.microsoft.com/office/drawing/2014/main" id="{00000000-0008-0000-0B00-00003A000000}"/>
            </a:ext>
          </a:extLst>
        </xdr:cNvPr>
        <xdr:cNvSpPr/>
      </xdr:nvSpPr>
      <xdr:spPr>
        <a:xfrm>
          <a:off x="66675" y="6000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25</xdr:row>
      <xdr:rowOff>38100</xdr:rowOff>
    </xdr:from>
    <xdr:to>
      <xdr:col>0</xdr:col>
      <xdr:colOff>282675</xdr:colOff>
      <xdr:row>25</xdr:row>
      <xdr:rowOff>254100</xdr:rowOff>
    </xdr:to>
    <xdr:sp macro="" textlink="">
      <xdr:nvSpPr>
        <xdr:cNvPr id="59" name="正方形/長方形 58">
          <a:extLst>
            <a:ext uri="{FF2B5EF4-FFF2-40B4-BE49-F238E27FC236}">
              <a16:creationId xmlns:a16="http://schemas.microsoft.com/office/drawing/2014/main" id="{00000000-0008-0000-0B00-00003B000000}"/>
            </a:ext>
          </a:extLst>
        </xdr:cNvPr>
        <xdr:cNvSpPr/>
      </xdr:nvSpPr>
      <xdr:spPr>
        <a:xfrm>
          <a:off x="66675" y="6286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26</xdr:row>
      <xdr:rowOff>38100</xdr:rowOff>
    </xdr:from>
    <xdr:to>
      <xdr:col>0</xdr:col>
      <xdr:colOff>282675</xdr:colOff>
      <xdr:row>26</xdr:row>
      <xdr:rowOff>254100</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66675" y="6572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27</xdr:row>
      <xdr:rowOff>38100</xdr:rowOff>
    </xdr:from>
    <xdr:to>
      <xdr:col>0</xdr:col>
      <xdr:colOff>282675</xdr:colOff>
      <xdr:row>27</xdr:row>
      <xdr:rowOff>254100</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66675" y="6858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28</xdr:row>
      <xdr:rowOff>38100</xdr:rowOff>
    </xdr:from>
    <xdr:to>
      <xdr:col>0</xdr:col>
      <xdr:colOff>282675</xdr:colOff>
      <xdr:row>28</xdr:row>
      <xdr:rowOff>254100</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66675" y="7143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29</xdr:row>
      <xdr:rowOff>38100</xdr:rowOff>
    </xdr:from>
    <xdr:to>
      <xdr:col>0</xdr:col>
      <xdr:colOff>282675</xdr:colOff>
      <xdr:row>29</xdr:row>
      <xdr:rowOff>254100</xdr:rowOff>
    </xdr:to>
    <xdr:sp macro="" textlink="">
      <xdr:nvSpPr>
        <xdr:cNvPr id="63" name="正方形/長方形 62">
          <a:extLst>
            <a:ext uri="{FF2B5EF4-FFF2-40B4-BE49-F238E27FC236}">
              <a16:creationId xmlns:a16="http://schemas.microsoft.com/office/drawing/2014/main" id="{00000000-0008-0000-0B00-00003F000000}"/>
            </a:ext>
          </a:extLst>
        </xdr:cNvPr>
        <xdr:cNvSpPr/>
      </xdr:nvSpPr>
      <xdr:spPr>
        <a:xfrm>
          <a:off x="66675" y="74295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30</xdr:row>
      <xdr:rowOff>38100</xdr:rowOff>
    </xdr:from>
    <xdr:to>
      <xdr:col>0</xdr:col>
      <xdr:colOff>282675</xdr:colOff>
      <xdr:row>30</xdr:row>
      <xdr:rowOff>254100</xdr:rowOff>
    </xdr:to>
    <xdr:sp macro="" textlink="">
      <xdr:nvSpPr>
        <xdr:cNvPr id="64" name="正方形/長方形 63">
          <a:extLst>
            <a:ext uri="{FF2B5EF4-FFF2-40B4-BE49-F238E27FC236}">
              <a16:creationId xmlns:a16="http://schemas.microsoft.com/office/drawing/2014/main" id="{00000000-0008-0000-0B00-000040000000}"/>
            </a:ext>
          </a:extLst>
        </xdr:cNvPr>
        <xdr:cNvSpPr/>
      </xdr:nvSpPr>
      <xdr:spPr>
        <a:xfrm>
          <a:off x="66675" y="77152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31</xdr:row>
      <xdr:rowOff>38100</xdr:rowOff>
    </xdr:from>
    <xdr:to>
      <xdr:col>0</xdr:col>
      <xdr:colOff>282675</xdr:colOff>
      <xdr:row>31</xdr:row>
      <xdr:rowOff>254100</xdr:rowOff>
    </xdr:to>
    <xdr:sp macro="" textlink="">
      <xdr:nvSpPr>
        <xdr:cNvPr id="65" name="正方形/長方形 64">
          <a:extLst>
            <a:ext uri="{FF2B5EF4-FFF2-40B4-BE49-F238E27FC236}">
              <a16:creationId xmlns:a16="http://schemas.microsoft.com/office/drawing/2014/main" id="{00000000-0008-0000-0B00-000041000000}"/>
            </a:ext>
          </a:extLst>
        </xdr:cNvPr>
        <xdr:cNvSpPr/>
      </xdr:nvSpPr>
      <xdr:spPr>
        <a:xfrm>
          <a:off x="66675" y="800100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0</xdr:col>
      <xdr:colOff>66675</xdr:colOff>
      <xdr:row>32</xdr:row>
      <xdr:rowOff>38100</xdr:rowOff>
    </xdr:from>
    <xdr:to>
      <xdr:col>0</xdr:col>
      <xdr:colOff>282675</xdr:colOff>
      <xdr:row>32</xdr:row>
      <xdr:rowOff>254100</xdr:rowOff>
    </xdr:to>
    <xdr:sp macro="" textlink="">
      <xdr:nvSpPr>
        <xdr:cNvPr id="66" name="正方形/長方形 65">
          <a:extLst>
            <a:ext uri="{FF2B5EF4-FFF2-40B4-BE49-F238E27FC236}">
              <a16:creationId xmlns:a16="http://schemas.microsoft.com/office/drawing/2014/main" id="{00000000-0008-0000-0B00-000042000000}"/>
            </a:ext>
          </a:extLst>
        </xdr:cNvPr>
        <xdr:cNvSpPr/>
      </xdr:nvSpPr>
      <xdr:spPr>
        <a:xfrm>
          <a:off x="66675" y="8286750"/>
          <a:ext cx="216000"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l"/>
          <a:endParaRPr kumimoji="1" lang="ja-JP" altLang="en-US" sz="1100"/>
        </a:p>
      </xdr:txBody>
    </xdr:sp>
    <xdr:clientData/>
  </xdr:twoCellAnchor>
  <xdr:twoCellAnchor>
    <xdr:from>
      <xdr:col>34</xdr:col>
      <xdr:colOff>31750</xdr:colOff>
      <xdr:row>2</xdr:row>
      <xdr:rowOff>34395</xdr:rowOff>
    </xdr:from>
    <xdr:to>
      <xdr:col>50</xdr:col>
      <xdr:colOff>107156</xdr:colOff>
      <xdr:row>7</xdr:row>
      <xdr:rowOff>11906</xdr:rowOff>
    </xdr:to>
    <xdr:sp macro="" textlink="">
      <xdr:nvSpPr>
        <xdr:cNvPr id="27" name="正方形/長方形 26">
          <a:extLst>
            <a:ext uri="{FF2B5EF4-FFF2-40B4-BE49-F238E27FC236}">
              <a16:creationId xmlns:a16="http://schemas.microsoft.com/office/drawing/2014/main" id="{00000000-0008-0000-0B00-00001B000000}"/>
            </a:ext>
          </a:extLst>
        </xdr:cNvPr>
        <xdr:cNvSpPr/>
      </xdr:nvSpPr>
      <xdr:spPr>
        <a:xfrm>
          <a:off x="7520781" y="439208"/>
          <a:ext cx="6576219" cy="104907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35</xdr:col>
      <xdr:colOff>563562</xdr:colOff>
      <xdr:row>7</xdr:row>
      <xdr:rowOff>137581</xdr:rowOff>
    </xdr:from>
    <xdr:to>
      <xdr:col>47</xdr:col>
      <xdr:colOff>714375</xdr:colOff>
      <xdr:row>12</xdr:row>
      <xdr:rowOff>23813</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8552656" y="1613956"/>
          <a:ext cx="4829969" cy="850638"/>
        </a:xfrm>
        <a:prstGeom prst="wedgeRectCallout">
          <a:avLst>
            <a:gd name="adj1" fmla="val 60805"/>
            <a:gd name="adj2" fmla="val -21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559593</xdr:colOff>
      <xdr:row>7</xdr:row>
      <xdr:rowOff>154781</xdr:rowOff>
    </xdr:from>
    <xdr:to>
      <xdr:col>48</xdr:col>
      <xdr:colOff>59530</xdr:colOff>
      <xdr:row>12</xdr:row>
      <xdr:rowOff>35719</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548687" y="1631156"/>
          <a:ext cx="4952999" cy="845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「従事する者」及び「うち専任の宅地建物取引士」の人数については、</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名以内であれば自動計算される為入力不要。</a:t>
          </a:r>
        </a:p>
        <a:p>
          <a:pPr algn="l"/>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業務</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に従事する者」</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25</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名以上となる場合は、</a:t>
          </a:r>
          <a:r>
            <a:rPr kumimoji="1" lang="ja-JP" altLang="ja-JP" sz="1100" b="0">
              <a:solidFill>
                <a:srgbClr val="FF0000"/>
              </a:solidFill>
              <a:effectLst/>
              <a:latin typeface="+mn-lt"/>
              <a:ea typeface="+mn-ea"/>
              <a:cs typeface="+mn-cs"/>
            </a:rPr>
            <a:t>シートをコピーするなどし、</a:t>
          </a:r>
          <a:endParaRPr kumimoji="1" lang="en-US" altLang="ja-JP" sz="1100" b="0">
            <a:solidFill>
              <a:srgbClr val="FF0000"/>
            </a:solidFill>
            <a:effectLst/>
            <a:latin typeface="+mn-lt"/>
            <a:ea typeface="+mn-ea"/>
            <a:cs typeface="+mn-cs"/>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右欄において直接入力してください。</a:t>
          </a:r>
        </a:p>
      </xdr:txBody>
    </xdr:sp>
    <xdr:clientData/>
  </xdr:twoCellAnchor>
  <xdr:twoCellAnchor>
    <xdr:from>
      <xdr:col>34</xdr:col>
      <xdr:colOff>31750</xdr:colOff>
      <xdr:row>0</xdr:row>
      <xdr:rowOff>31750</xdr:rowOff>
    </xdr:from>
    <xdr:to>
      <xdr:col>50</xdr:col>
      <xdr:colOff>107156</xdr:colOff>
      <xdr:row>1</xdr:row>
      <xdr:rowOff>300302</xdr:rowOff>
    </xdr:to>
    <xdr:sp macro="" textlink="">
      <xdr:nvSpPr>
        <xdr:cNvPr id="30" name="正方形/長方形 29">
          <a:extLst>
            <a:ext uri="{FF2B5EF4-FFF2-40B4-BE49-F238E27FC236}">
              <a16:creationId xmlns:a16="http://schemas.microsoft.com/office/drawing/2014/main" id="{00000000-0008-0000-0B00-00001E000000}"/>
            </a:ext>
          </a:extLst>
        </xdr:cNvPr>
        <xdr:cNvSpPr/>
      </xdr:nvSpPr>
      <xdr:spPr>
        <a:xfrm>
          <a:off x="7651750" y="31750"/>
          <a:ext cx="6965156" cy="5119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400"/>
            <a:t>従たる事務所がある場合は事務所ごとに作成</a:t>
          </a:r>
        </a:p>
      </xdr:txBody>
    </xdr:sp>
    <xdr:clientData/>
  </xdr:twoCellAnchor>
  <xdr:twoCellAnchor>
    <xdr:from>
      <xdr:col>54</xdr:col>
      <xdr:colOff>384403</xdr:colOff>
      <xdr:row>9</xdr:row>
      <xdr:rowOff>71436</xdr:rowOff>
    </xdr:from>
    <xdr:to>
      <xdr:col>65</xdr:col>
      <xdr:colOff>59531</xdr:colOff>
      <xdr:row>14</xdr:row>
      <xdr:rowOff>159883</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5529153" y="1952624"/>
          <a:ext cx="3080316" cy="1136197"/>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宅地建物取引士は必ず登録番号を記載</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専任の宅地建物取引士には</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の前に〇</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宅地建物取引士以外は何も記入しない</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専任の場合　〇</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兵庫</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〕012345</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専任以外　　　</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大阪</a:t>
          </a:r>
          <a:r>
            <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〕054321</a:t>
          </a:r>
          <a:r>
            <a:rPr kumimoji="1" lang="ja-JP" altLang="en-US"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12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104775</xdr:colOff>
      <xdr:row>33</xdr:row>
      <xdr:rowOff>190500</xdr:rowOff>
    </xdr:from>
    <xdr:to>
      <xdr:col>18</xdr:col>
      <xdr:colOff>800100</xdr:colOff>
      <xdr:row>37</xdr:row>
      <xdr:rowOff>57150</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020175" y="5829300"/>
          <a:ext cx="4010025" cy="571500"/>
        </a:xfrm>
        <a:prstGeom prst="bracketPair">
          <a:avLst>
            <a:gd name="adj" fmla="val 7843"/>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380999</xdr:colOff>
      <xdr:row>56</xdr:row>
      <xdr:rowOff>200025</xdr:rowOff>
    </xdr:from>
    <xdr:to>
      <xdr:col>19</xdr:col>
      <xdr:colOff>438149</xdr:colOff>
      <xdr:row>65</xdr:row>
      <xdr:rowOff>66675</xdr:rowOff>
    </xdr:to>
    <xdr:sp macro="" textlink="">
      <xdr:nvSpPr>
        <xdr:cNvPr id="3" name="大かっこ 2">
          <a:extLst>
            <a:ext uri="{FF2B5EF4-FFF2-40B4-BE49-F238E27FC236}">
              <a16:creationId xmlns:a16="http://schemas.microsoft.com/office/drawing/2014/main" id="{FC3967E2-BCD8-48BA-9C0E-5893C1709159}"/>
            </a:ext>
          </a:extLst>
        </xdr:cNvPr>
        <xdr:cNvSpPr/>
      </xdr:nvSpPr>
      <xdr:spPr>
        <a:xfrm>
          <a:off x="16440149" y="2714625"/>
          <a:ext cx="6057900" cy="2095500"/>
        </a:xfrm>
        <a:prstGeom prst="bracketPair">
          <a:avLst>
            <a:gd name="adj" fmla="val 238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533400</xdr:colOff>
      <xdr:row>79</xdr:row>
      <xdr:rowOff>209550</xdr:rowOff>
    </xdr:from>
    <xdr:to>
      <xdr:col>19</xdr:col>
      <xdr:colOff>304800</xdr:colOff>
      <xdr:row>84</xdr:row>
      <xdr:rowOff>28576</xdr:rowOff>
    </xdr:to>
    <xdr:sp macro="" textlink="">
      <xdr:nvSpPr>
        <xdr:cNvPr id="4" name="大かっこ 3">
          <a:extLst>
            <a:ext uri="{FF2B5EF4-FFF2-40B4-BE49-F238E27FC236}">
              <a16:creationId xmlns:a16="http://schemas.microsoft.com/office/drawing/2014/main" id="{C9B76CFE-FF98-42A0-A677-2786566CABFF}"/>
            </a:ext>
          </a:extLst>
        </xdr:cNvPr>
        <xdr:cNvSpPr/>
      </xdr:nvSpPr>
      <xdr:spPr>
        <a:xfrm>
          <a:off x="16592550" y="8191500"/>
          <a:ext cx="5772150" cy="1057276"/>
        </a:xfrm>
        <a:prstGeom prst="bracketPair">
          <a:avLst>
            <a:gd name="adj" fmla="val 375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500062</xdr:colOff>
      <xdr:row>9</xdr:row>
      <xdr:rowOff>100352</xdr:rowOff>
    </xdr:from>
    <xdr:to>
      <xdr:col>8</xdr:col>
      <xdr:colOff>181997</xdr:colOff>
      <xdr:row>9</xdr:row>
      <xdr:rowOff>214312</xdr:rowOff>
    </xdr:to>
    <xdr:cxnSp macro="">
      <xdr:nvCxnSpPr>
        <xdr:cNvPr id="5" name="直線コネクタ 4">
          <a:extLst>
            <a:ext uri="{FF2B5EF4-FFF2-40B4-BE49-F238E27FC236}">
              <a16:creationId xmlns:a16="http://schemas.microsoft.com/office/drawing/2014/main" id="{43271D60-8F40-4453-97BD-1CA48E311698}"/>
            </a:ext>
          </a:extLst>
        </xdr:cNvPr>
        <xdr:cNvCxnSpPr/>
      </xdr:nvCxnSpPr>
      <xdr:spPr>
        <a:xfrm flipH="1">
          <a:off x="6834187" y="2576852"/>
          <a:ext cx="241529" cy="1139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59532</xdr:colOff>
      <xdr:row>7</xdr:row>
      <xdr:rowOff>59531</xdr:rowOff>
    </xdr:from>
    <xdr:to>
      <xdr:col>8</xdr:col>
      <xdr:colOff>183357</xdr:colOff>
      <xdr:row>9</xdr:row>
      <xdr:rowOff>126887</xdr:rowOff>
    </xdr:to>
    <xdr:cxnSp macro="">
      <xdr:nvCxnSpPr>
        <xdr:cNvPr id="6" name="直線コネクタ 5">
          <a:extLst>
            <a:ext uri="{FF2B5EF4-FFF2-40B4-BE49-F238E27FC236}">
              <a16:creationId xmlns:a16="http://schemas.microsoft.com/office/drawing/2014/main" id="{9C2E69BD-98B9-4A89-833F-25322F472047}"/>
            </a:ext>
          </a:extLst>
        </xdr:cNvPr>
        <xdr:cNvCxnSpPr/>
      </xdr:nvCxnSpPr>
      <xdr:spPr>
        <a:xfrm>
          <a:off x="6405563" y="2286000"/>
          <a:ext cx="123825" cy="5674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59531</xdr:colOff>
      <xdr:row>7</xdr:row>
      <xdr:rowOff>74840</xdr:rowOff>
    </xdr:from>
    <xdr:to>
      <xdr:col>8</xdr:col>
      <xdr:colOff>59531</xdr:colOff>
      <xdr:row>13</xdr:row>
      <xdr:rowOff>110219</xdr:rowOff>
    </xdr:to>
    <xdr:cxnSp macro="">
      <xdr:nvCxnSpPr>
        <xdr:cNvPr id="7" name="直線コネクタ 6">
          <a:extLst>
            <a:ext uri="{FF2B5EF4-FFF2-40B4-BE49-F238E27FC236}">
              <a16:creationId xmlns:a16="http://schemas.microsoft.com/office/drawing/2014/main" id="{13D8B545-3E97-4669-A899-808848549C97}"/>
            </a:ext>
          </a:extLst>
        </xdr:cNvPr>
        <xdr:cNvCxnSpPr/>
      </xdr:nvCxnSpPr>
      <xdr:spPr>
        <a:xfrm>
          <a:off x="6953250" y="2051278"/>
          <a:ext cx="0" cy="153556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488156</xdr:colOff>
      <xdr:row>11</xdr:row>
      <xdr:rowOff>59531</xdr:rowOff>
    </xdr:from>
    <xdr:to>
      <xdr:col>8</xdr:col>
      <xdr:colOff>222818</xdr:colOff>
      <xdr:row>11</xdr:row>
      <xdr:rowOff>59531</xdr:rowOff>
    </xdr:to>
    <xdr:cxnSp macro="">
      <xdr:nvCxnSpPr>
        <xdr:cNvPr id="8" name="直線コネクタ 7">
          <a:extLst>
            <a:ext uri="{FF2B5EF4-FFF2-40B4-BE49-F238E27FC236}">
              <a16:creationId xmlns:a16="http://schemas.microsoft.com/office/drawing/2014/main" id="{B3EA95EC-1F4B-40AD-BACF-416452C2E168}"/>
            </a:ext>
          </a:extLst>
        </xdr:cNvPr>
        <xdr:cNvCxnSpPr/>
      </xdr:nvCxnSpPr>
      <xdr:spPr>
        <a:xfrm>
          <a:off x="6822281" y="3036094"/>
          <a:ext cx="29425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0</xdr:colOff>
      <xdr:row>0</xdr:row>
      <xdr:rowOff>11907</xdr:rowOff>
    </xdr:from>
    <xdr:to>
      <xdr:col>14</xdr:col>
      <xdr:colOff>-1</xdr:colOff>
      <xdr:row>2</xdr:row>
      <xdr:rowOff>250032</xdr:rowOff>
    </xdr:to>
    <xdr:pic>
      <xdr:nvPicPr>
        <xdr:cNvPr id="12" name="図 11">
          <a:extLst>
            <a:ext uri="{FF2B5EF4-FFF2-40B4-BE49-F238E27FC236}">
              <a16:creationId xmlns:a16="http://schemas.microsoft.com/office/drawing/2014/main" id="{0A23685B-9863-E35B-2309-CBB7D7DCFBA2}"/>
            </a:ext>
          </a:extLst>
        </xdr:cNvPr>
        <xdr:cNvPicPr>
          <a:picLocks noChangeAspect="1"/>
        </xdr:cNvPicPr>
      </xdr:nvPicPr>
      <xdr:blipFill>
        <a:blip xmlns:r="http://schemas.openxmlformats.org/officeDocument/2006/relationships" r:embed="rId1"/>
        <a:stretch>
          <a:fillRect/>
        </a:stretch>
      </xdr:blipFill>
      <xdr:spPr>
        <a:xfrm>
          <a:off x="7953376" y="11907"/>
          <a:ext cx="4036218" cy="869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35719</xdr:rowOff>
    </xdr:from>
    <xdr:to>
      <xdr:col>23</xdr:col>
      <xdr:colOff>142874</xdr:colOff>
      <xdr:row>1</xdr:row>
      <xdr:rowOff>170190</xdr:rowOff>
    </xdr:to>
    <xdr:sp macro="" textlink="">
      <xdr:nvSpPr>
        <xdr:cNvPr id="2" name="正方形/長方形 1">
          <a:extLst>
            <a:ext uri="{FF2B5EF4-FFF2-40B4-BE49-F238E27FC236}">
              <a16:creationId xmlns:a16="http://schemas.microsoft.com/office/drawing/2014/main" id="{BF07800E-BE80-47E0-914F-1FC0CDCA9D12}"/>
            </a:ext>
          </a:extLst>
        </xdr:cNvPr>
        <xdr:cNvSpPr/>
      </xdr:nvSpPr>
      <xdr:spPr>
        <a:xfrm>
          <a:off x="0" y="631032"/>
          <a:ext cx="6072187" cy="51547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新設法人の場合は必要</a:t>
          </a:r>
        </a:p>
      </xdr:txBody>
    </xdr:sp>
    <xdr:clientData/>
  </xdr:twoCellAnchor>
  <xdr:twoCellAnchor>
    <xdr:from>
      <xdr:col>0</xdr:col>
      <xdr:colOff>0</xdr:colOff>
      <xdr:row>1</xdr:row>
      <xdr:rowOff>215014</xdr:rowOff>
    </xdr:from>
    <xdr:to>
      <xdr:col>23</xdr:col>
      <xdr:colOff>145677</xdr:colOff>
      <xdr:row>4</xdr:row>
      <xdr:rowOff>250031</xdr:rowOff>
    </xdr:to>
    <xdr:sp macro="" textlink="">
      <xdr:nvSpPr>
        <xdr:cNvPr id="3" name="正方形/長方形 2">
          <a:extLst>
            <a:ext uri="{FF2B5EF4-FFF2-40B4-BE49-F238E27FC236}">
              <a16:creationId xmlns:a16="http://schemas.microsoft.com/office/drawing/2014/main" id="{B1FD31A3-E3E0-4BC6-BED7-81BEACAF612B}"/>
            </a:ext>
          </a:extLst>
        </xdr:cNvPr>
        <xdr:cNvSpPr/>
      </xdr:nvSpPr>
      <xdr:spPr>
        <a:xfrm>
          <a:off x="0" y="1191327"/>
          <a:ext cx="6074990" cy="117801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（自動的に反映されます。）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71439</xdr:rowOff>
    </xdr:from>
    <xdr:to>
      <xdr:col>23</xdr:col>
      <xdr:colOff>142874</xdr:colOff>
      <xdr:row>1</xdr:row>
      <xdr:rowOff>205910</xdr:rowOff>
    </xdr:to>
    <xdr:sp macro="" textlink="">
      <xdr:nvSpPr>
        <xdr:cNvPr id="2" name="正方形/長方形 1">
          <a:extLst>
            <a:ext uri="{FF2B5EF4-FFF2-40B4-BE49-F238E27FC236}">
              <a16:creationId xmlns:a16="http://schemas.microsoft.com/office/drawing/2014/main" id="{2F58FDB8-21B1-4FF5-A264-3DDD8FE146EA}"/>
            </a:ext>
          </a:extLst>
        </xdr:cNvPr>
        <xdr:cNvSpPr/>
      </xdr:nvSpPr>
      <xdr:spPr>
        <a:xfrm>
          <a:off x="0" y="666752"/>
          <a:ext cx="6072187" cy="515471"/>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新設法人の場合は必要</a:t>
          </a:r>
        </a:p>
      </xdr:txBody>
    </xdr:sp>
    <xdr:clientData/>
  </xdr:twoCellAnchor>
  <xdr:twoCellAnchor>
    <xdr:from>
      <xdr:col>0</xdr:col>
      <xdr:colOff>0</xdr:colOff>
      <xdr:row>1</xdr:row>
      <xdr:rowOff>202405</xdr:rowOff>
    </xdr:from>
    <xdr:to>
      <xdr:col>23</xdr:col>
      <xdr:colOff>145677</xdr:colOff>
      <xdr:row>4</xdr:row>
      <xdr:rowOff>357186</xdr:rowOff>
    </xdr:to>
    <xdr:sp macro="" textlink="">
      <xdr:nvSpPr>
        <xdr:cNvPr id="3" name="正方形/長方形 2">
          <a:extLst>
            <a:ext uri="{FF2B5EF4-FFF2-40B4-BE49-F238E27FC236}">
              <a16:creationId xmlns:a16="http://schemas.microsoft.com/office/drawing/2014/main" id="{D03833CF-965A-4106-9829-7176C8F5020B}"/>
            </a:ext>
          </a:extLst>
        </xdr:cNvPr>
        <xdr:cNvSpPr/>
      </xdr:nvSpPr>
      <xdr:spPr>
        <a:xfrm>
          <a:off x="0" y="1178718"/>
          <a:ext cx="6074990" cy="1297781"/>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en-US" altLang="ja-JP" sz="2800"/>
            <a:t>(n)</a:t>
          </a:r>
          <a:r>
            <a:rPr kumimoji="1" lang="ja-JP" altLang="en-US" sz="2800"/>
            <a:t>開始貸借対照表に入力</a:t>
          </a:r>
          <a:endParaRPr kumimoji="1" lang="en-US" altLang="ja-JP" sz="2800"/>
        </a:p>
        <a:p>
          <a:pPr algn="ctr"/>
          <a:r>
            <a:rPr kumimoji="1" lang="ja-JP" altLang="en-US" sz="2800"/>
            <a:t>（自動的に反映されます。）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28576</xdr:colOff>
      <xdr:row>3</xdr:row>
      <xdr:rowOff>66675</xdr:rowOff>
    </xdr:from>
    <xdr:to>
      <xdr:col>16</xdr:col>
      <xdr:colOff>590551</xdr:colOff>
      <xdr:row>6</xdr:row>
      <xdr:rowOff>340939</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7315201" y="935831"/>
          <a:ext cx="5395913" cy="140535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59532</xdr:colOff>
      <xdr:row>10</xdr:row>
      <xdr:rowOff>202406</xdr:rowOff>
    </xdr:from>
    <xdr:to>
      <xdr:col>11</xdr:col>
      <xdr:colOff>40197</xdr:colOff>
      <xdr:row>13</xdr:row>
      <xdr:rowOff>398849</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7227095" y="3845719"/>
          <a:ext cx="5505165" cy="1518036"/>
        </a:xfrm>
        <a:prstGeom prst="rect">
          <a:avLst/>
        </a:prstGeom>
      </xdr:spPr>
    </xdr:pic>
    <xdr:clientData/>
  </xdr:twoCellAnchor>
  <xdr:twoCellAnchor editAs="oneCell">
    <xdr:from>
      <xdr:col>3</xdr:col>
      <xdr:colOff>23812</xdr:colOff>
      <xdr:row>1</xdr:row>
      <xdr:rowOff>47625</xdr:rowOff>
    </xdr:from>
    <xdr:to>
      <xdr:col>13</xdr:col>
      <xdr:colOff>558250</xdr:colOff>
      <xdr:row>10</xdr:row>
      <xdr:rowOff>326747</xdr:rowOff>
    </xdr:to>
    <xdr:pic>
      <xdr:nvPicPr>
        <xdr:cNvPr id="4" name="図 3">
          <a:extLst>
            <a:ext uri="{FF2B5EF4-FFF2-40B4-BE49-F238E27FC236}">
              <a16:creationId xmlns:a16="http://schemas.microsoft.com/office/drawing/2014/main" id="{7D8FE1D4-7E28-0E85-63E1-8CF4ABEEC722}"/>
            </a:ext>
          </a:extLst>
        </xdr:cNvPr>
        <xdr:cNvPicPr>
          <a:picLocks noChangeAspect="1"/>
        </xdr:cNvPicPr>
      </xdr:nvPicPr>
      <xdr:blipFill rotWithShape="1">
        <a:blip xmlns:r="http://schemas.openxmlformats.org/officeDocument/2006/relationships" r:embed="rId2"/>
        <a:srcRect t="5154"/>
        <a:stretch/>
      </xdr:blipFill>
      <xdr:spPr>
        <a:xfrm>
          <a:off x="7191375" y="464344"/>
          <a:ext cx="7440063" cy="3505716"/>
        </a:xfrm>
        <a:prstGeom prst="rect">
          <a:avLst/>
        </a:prstGeom>
      </xdr:spPr>
    </xdr:pic>
    <xdr:clientData/>
  </xdr:twoCellAnchor>
  <xdr:twoCellAnchor>
    <xdr:from>
      <xdr:col>3</xdr:col>
      <xdr:colOff>488156</xdr:colOff>
      <xdr:row>9</xdr:row>
      <xdr:rowOff>190500</xdr:rowOff>
    </xdr:from>
    <xdr:to>
      <xdr:col>8</xdr:col>
      <xdr:colOff>631031</xdr:colOff>
      <xdr:row>9</xdr:row>
      <xdr:rowOff>190500</xdr:rowOff>
    </xdr:to>
    <xdr:cxnSp macro="">
      <xdr:nvCxnSpPr>
        <xdr:cNvPr id="6" name="直線コネクタ 5">
          <a:extLst>
            <a:ext uri="{FF2B5EF4-FFF2-40B4-BE49-F238E27FC236}">
              <a16:creationId xmlns:a16="http://schemas.microsoft.com/office/drawing/2014/main" id="{4C7A3828-6858-D173-D4EF-B936157F45C8}"/>
            </a:ext>
          </a:extLst>
        </xdr:cNvPr>
        <xdr:cNvCxnSpPr/>
      </xdr:nvCxnSpPr>
      <xdr:spPr>
        <a:xfrm>
          <a:off x="7655719" y="3393281"/>
          <a:ext cx="3595687" cy="0"/>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43</xdr:rowOff>
    </xdr:from>
    <xdr:to>
      <xdr:col>2</xdr:col>
      <xdr:colOff>304800</xdr:colOff>
      <xdr:row>8</xdr:row>
      <xdr:rowOff>247650</xdr:rowOff>
    </xdr:to>
    <xdr:pic>
      <xdr:nvPicPr>
        <xdr:cNvPr id="2" name="図 1">
          <a:extLst>
            <a:ext uri="{FF2B5EF4-FFF2-40B4-BE49-F238E27FC236}">
              <a16:creationId xmlns:a16="http://schemas.microsoft.com/office/drawing/2014/main" id="{B697D5A8-BAEE-4958-A17C-3E9E714C023C}"/>
            </a:ext>
          </a:extLst>
        </xdr:cNvPr>
        <xdr:cNvPicPr>
          <a:picLocks noChangeAspect="1"/>
        </xdr:cNvPicPr>
      </xdr:nvPicPr>
      <xdr:blipFill rotWithShape="1">
        <a:blip xmlns:r="http://schemas.openxmlformats.org/officeDocument/2006/relationships" r:embed="rId1"/>
        <a:srcRect b="55004"/>
        <a:stretch>
          <a:fillRect/>
        </a:stretch>
      </xdr:blipFill>
      <xdr:spPr>
        <a:xfrm>
          <a:off x="0" y="571543"/>
          <a:ext cx="5848350" cy="1676357"/>
        </a:xfrm>
        <a:prstGeom prst="rect">
          <a:avLst/>
        </a:prstGeom>
      </xdr:spPr>
    </xdr:pic>
    <xdr:clientData/>
  </xdr:twoCellAnchor>
  <xdr:twoCellAnchor>
    <xdr:from>
      <xdr:col>1</xdr:col>
      <xdr:colOff>3819526</xdr:colOff>
      <xdr:row>2</xdr:row>
      <xdr:rowOff>152402</xdr:rowOff>
    </xdr:from>
    <xdr:to>
      <xdr:col>2</xdr:col>
      <xdr:colOff>352426</xdr:colOff>
      <xdr:row>4</xdr:row>
      <xdr:rowOff>57150</xdr:rowOff>
    </xdr:to>
    <xdr:sp macro="" textlink="">
      <xdr:nvSpPr>
        <xdr:cNvPr id="3" name="楕円 2">
          <a:extLst>
            <a:ext uri="{FF2B5EF4-FFF2-40B4-BE49-F238E27FC236}">
              <a16:creationId xmlns:a16="http://schemas.microsoft.com/office/drawing/2014/main" id="{AA4F355B-9F1E-4C48-A18C-5DFC88D76EF1}"/>
            </a:ext>
          </a:extLst>
        </xdr:cNvPr>
        <xdr:cNvSpPr/>
      </xdr:nvSpPr>
      <xdr:spPr>
        <a:xfrm>
          <a:off x="5153026" y="723902"/>
          <a:ext cx="742950" cy="380998"/>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243623</xdr:colOff>
      <xdr:row>4</xdr:row>
      <xdr:rowOff>1354</xdr:rowOff>
    </xdr:from>
    <xdr:to>
      <xdr:col>3</xdr:col>
      <xdr:colOff>0</xdr:colOff>
      <xdr:row>5</xdr:row>
      <xdr:rowOff>114300</xdr:rowOff>
    </xdr:to>
    <xdr:cxnSp macro="">
      <xdr:nvCxnSpPr>
        <xdr:cNvPr id="4" name="直線矢印コネクタ 3">
          <a:extLst>
            <a:ext uri="{FF2B5EF4-FFF2-40B4-BE49-F238E27FC236}">
              <a16:creationId xmlns:a16="http://schemas.microsoft.com/office/drawing/2014/main" id="{3685ACBF-5BE6-4EC1-B193-B654F6E0A167}"/>
            </a:ext>
          </a:extLst>
        </xdr:cNvPr>
        <xdr:cNvCxnSpPr>
          <a:endCxn id="3" idx="5"/>
        </xdr:cNvCxnSpPr>
      </xdr:nvCxnSpPr>
      <xdr:spPr>
        <a:xfrm flipH="1" flipV="1">
          <a:off x="5787173" y="1049104"/>
          <a:ext cx="213577" cy="35107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57150</xdr:colOff>
      <xdr:row>9</xdr:row>
      <xdr:rowOff>142876</xdr:rowOff>
    </xdr:from>
    <xdr:to>
      <xdr:col>2</xdr:col>
      <xdr:colOff>273600</xdr:colOff>
      <xdr:row>22</xdr:row>
      <xdr:rowOff>190501</xdr:rowOff>
    </xdr:to>
    <xdr:pic>
      <xdr:nvPicPr>
        <xdr:cNvPr id="20" name="図 19">
          <a:extLst>
            <a:ext uri="{FF2B5EF4-FFF2-40B4-BE49-F238E27FC236}">
              <a16:creationId xmlns:a16="http://schemas.microsoft.com/office/drawing/2014/main" id="{6AA58CB3-73B8-86CD-E6C5-51A24A60F174}"/>
            </a:ext>
          </a:extLst>
        </xdr:cNvPr>
        <xdr:cNvPicPr>
          <a:picLocks noChangeAspect="1"/>
        </xdr:cNvPicPr>
      </xdr:nvPicPr>
      <xdr:blipFill rotWithShape="1">
        <a:blip xmlns:r="http://schemas.openxmlformats.org/officeDocument/2006/relationships" r:embed="rId2"/>
        <a:srcRect b="6149"/>
        <a:stretch>
          <a:fillRect/>
        </a:stretch>
      </xdr:blipFill>
      <xdr:spPr>
        <a:xfrm>
          <a:off x="57150" y="2381251"/>
          <a:ext cx="5760000" cy="3238500"/>
        </a:xfrm>
        <a:prstGeom prst="rect">
          <a:avLst/>
        </a:prstGeom>
      </xdr:spPr>
    </xdr:pic>
    <xdr:clientData/>
  </xdr:twoCellAnchor>
  <xdr:twoCellAnchor editAs="oneCell">
    <xdr:from>
      <xdr:col>3</xdr:col>
      <xdr:colOff>9525</xdr:colOff>
      <xdr:row>24</xdr:row>
      <xdr:rowOff>19050</xdr:rowOff>
    </xdr:from>
    <xdr:to>
      <xdr:col>11</xdr:col>
      <xdr:colOff>280744</xdr:colOff>
      <xdr:row>40</xdr:row>
      <xdr:rowOff>65006</xdr:rowOff>
    </xdr:to>
    <xdr:pic>
      <xdr:nvPicPr>
        <xdr:cNvPr id="21" name="図 20">
          <a:extLst>
            <a:ext uri="{FF2B5EF4-FFF2-40B4-BE49-F238E27FC236}">
              <a16:creationId xmlns:a16="http://schemas.microsoft.com/office/drawing/2014/main" id="{72DC08B8-C3F3-3C77-A261-ADBB83FCA400}"/>
            </a:ext>
          </a:extLst>
        </xdr:cNvPr>
        <xdr:cNvPicPr>
          <a:picLocks noChangeAspect="1"/>
        </xdr:cNvPicPr>
      </xdr:nvPicPr>
      <xdr:blipFill>
        <a:blip xmlns:r="http://schemas.openxmlformats.org/officeDocument/2006/relationships" r:embed="rId3"/>
        <a:stretch>
          <a:fillRect/>
        </a:stretch>
      </xdr:blipFill>
      <xdr:spPr>
        <a:xfrm>
          <a:off x="5915025" y="6067425"/>
          <a:ext cx="5760000" cy="3855956"/>
        </a:xfrm>
        <a:prstGeom prst="rect">
          <a:avLst/>
        </a:prstGeom>
      </xdr:spPr>
    </xdr:pic>
    <xdr:clientData/>
  </xdr:twoCellAnchor>
  <xdr:twoCellAnchor editAs="oneCell">
    <xdr:from>
      <xdr:col>0</xdr:col>
      <xdr:colOff>0</xdr:colOff>
      <xdr:row>24</xdr:row>
      <xdr:rowOff>9526</xdr:rowOff>
    </xdr:from>
    <xdr:to>
      <xdr:col>2</xdr:col>
      <xdr:colOff>216450</xdr:colOff>
      <xdr:row>40</xdr:row>
      <xdr:rowOff>59431</xdr:rowOff>
    </xdr:to>
    <xdr:pic>
      <xdr:nvPicPr>
        <xdr:cNvPr id="22" name="図 21">
          <a:extLst>
            <a:ext uri="{FF2B5EF4-FFF2-40B4-BE49-F238E27FC236}">
              <a16:creationId xmlns:a16="http://schemas.microsoft.com/office/drawing/2014/main" id="{7C404567-D1A1-4F28-D0E1-17CDBAAB170F}"/>
            </a:ext>
          </a:extLst>
        </xdr:cNvPr>
        <xdr:cNvPicPr>
          <a:picLocks noChangeAspect="1"/>
        </xdr:cNvPicPr>
      </xdr:nvPicPr>
      <xdr:blipFill>
        <a:blip xmlns:r="http://schemas.openxmlformats.org/officeDocument/2006/relationships" r:embed="rId4"/>
        <a:stretch>
          <a:fillRect/>
        </a:stretch>
      </xdr:blipFill>
      <xdr:spPr>
        <a:xfrm>
          <a:off x="0" y="6105526"/>
          <a:ext cx="5760000" cy="3859905"/>
        </a:xfrm>
        <a:prstGeom prst="rect">
          <a:avLst/>
        </a:prstGeom>
      </xdr:spPr>
    </xdr:pic>
    <xdr:clientData/>
  </xdr:twoCellAnchor>
  <xdr:twoCellAnchor>
    <xdr:from>
      <xdr:col>1</xdr:col>
      <xdr:colOff>1114425</xdr:colOff>
      <xdr:row>21</xdr:row>
      <xdr:rowOff>114300</xdr:rowOff>
    </xdr:from>
    <xdr:to>
      <xdr:col>1</xdr:col>
      <xdr:colOff>2057400</xdr:colOff>
      <xdr:row>23</xdr:row>
      <xdr:rowOff>0</xdr:rowOff>
    </xdr:to>
    <xdr:sp macro="" textlink="">
      <xdr:nvSpPr>
        <xdr:cNvPr id="15" name="楕円 14">
          <a:extLst>
            <a:ext uri="{FF2B5EF4-FFF2-40B4-BE49-F238E27FC236}">
              <a16:creationId xmlns:a16="http://schemas.microsoft.com/office/drawing/2014/main" id="{2C11CC91-241C-4883-A3DE-3313E17149A7}"/>
            </a:ext>
          </a:extLst>
        </xdr:cNvPr>
        <xdr:cNvSpPr/>
      </xdr:nvSpPr>
      <xdr:spPr>
        <a:xfrm>
          <a:off x="2447925" y="5210175"/>
          <a:ext cx="942975" cy="4572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3657601</xdr:colOff>
      <xdr:row>38</xdr:row>
      <xdr:rowOff>152400</xdr:rowOff>
    </xdr:from>
    <xdr:to>
      <xdr:col>1</xdr:col>
      <xdr:colOff>4191001</xdr:colOff>
      <xdr:row>40</xdr:row>
      <xdr:rowOff>133350</xdr:rowOff>
    </xdr:to>
    <xdr:sp macro="" textlink="">
      <xdr:nvSpPr>
        <xdr:cNvPr id="24" name="楕円 23">
          <a:extLst>
            <a:ext uri="{FF2B5EF4-FFF2-40B4-BE49-F238E27FC236}">
              <a16:creationId xmlns:a16="http://schemas.microsoft.com/office/drawing/2014/main" id="{875DABC0-F4AA-4522-BD8B-70749928B650}"/>
            </a:ext>
          </a:extLst>
        </xdr:cNvPr>
        <xdr:cNvSpPr/>
      </xdr:nvSpPr>
      <xdr:spPr>
        <a:xfrm>
          <a:off x="4991101" y="9582150"/>
          <a:ext cx="533400" cy="4572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25</xdr:row>
      <xdr:rowOff>76200</xdr:rowOff>
    </xdr:from>
    <xdr:to>
      <xdr:col>10</xdr:col>
      <xdr:colOff>142875</xdr:colOff>
      <xdr:row>26</xdr:row>
      <xdr:rowOff>228600</xdr:rowOff>
    </xdr:to>
    <xdr:sp macro="" textlink="">
      <xdr:nvSpPr>
        <xdr:cNvPr id="26" name="正方形/長方形 25">
          <a:extLst>
            <a:ext uri="{FF2B5EF4-FFF2-40B4-BE49-F238E27FC236}">
              <a16:creationId xmlns:a16="http://schemas.microsoft.com/office/drawing/2014/main" id="{D8555F9F-8F72-36A0-335A-144B2F9EA462}"/>
            </a:ext>
          </a:extLst>
        </xdr:cNvPr>
        <xdr:cNvSpPr/>
      </xdr:nvSpPr>
      <xdr:spPr>
        <a:xfrm>
          <a:off x="6000750" y="6362700"/>
          <a:ext cx="5534025" cy="3905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338138</xdr:colOff>
      <xdr:row>38</xdr:row>
      <xdr:rowOff>166688</xdr:rowOff>
    </xdr:from>
    <xdr:to>
      <xdr:col>10</xdr:col>
      <xdr:colOff>185737</xdr:colOff>
      <xdr:row>40</xdr:row>
      <xdr:rowOff>147638</xdr:rowOff>
    </xdr:to>
    <xdr:sp macro="" textlink="">
      <xdr:nvSpPr>
        <xdr:cNvPr id="27" name="楕円 26">
          <a:extLst>
            <a:ext uri="{FF2B5EF4-FFF2-40B4-BE49-F238E27FC236}">
              <a16:creationId xmlns:a16="http://schemas.microsoft.com/office/drawing/2014/main" id="{64DCB8D5-CEE8-4A49-81FD-FC5723639C0C}"/>
            </a:ext>
          </a:extLst>
        </xdr:cNvPr>
        <xdr:cNvSpPr/>
      </xdr:nvSpPr>
      <xdr:spPr>
        <a:xfrm>
          <a:off x="10482263" y="9596438"/>
          <a:ext cx="538162" cy="4572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30</xdr:row>
      <xdr:rowOff>214313</xdr:rowOff>
    </xdr:from>
    <xdr:to>
      <xdr:col>2</xdr:col>
      <xdr:colOff>114300</xdr:colOff>
      <xdr:row>32</xdr:row>
      <xdr:rowOff>107157</xdr:rowOff>
    </xdr:to>
    <xdr:sp macro="" textlink="">
      <xdr:nvSpPr>
        <xdr:cNvPr id="28" name="正方形/長方形 27">
          <a:extLst>
            <a:ext uri="{FF2B5EF4-FFF2-40B4-BE49-F238E27FC236}">
              <a16:creationId xmlns:a16="http://schemas.microsoft.com/office/drawing/2014/main" id="{3CE1F3B0-7FE5-49BF-A66D-2FA98ADBEC37}"/>
            </a:ext>
          </a:extLst>
        </xdr:cNvPr>
        <xdr:cNvSpPr/>
      </xdr:nvSpPr>
      <xdr:spPr>
        <a:xfrm>
          <a:off x="19050" y="7739063"/>
          <a:ext cx="5643563" cy="36909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828675</xdr:colOff>
      <xdr:row>33</xdr:row>
      <xdr:rowOff>190500</xdr:rowOff>
    </xdr:from>
    <xdr:to>
      <xdr:col>1</xdr:col>
      <xdr:colOff>4000500</xdr:colOff>
      <xdr:row>35</xdr:row>
      <xdr:rowOff>28575</xdr:rowOff>
    </xdr:to>
    <xdr:sp macro="" textlink="">
      <xdr:nvSpPr>
        <xdr:cNvPr id="29" name="吹き出し: 四角形 28">
          <a:extLst>
            <a:ext uri="{FF2B5EF4-FFF2-40B4-BE49-F238E27FC236}">
              <a16:creationId xmlns:a16="http://schemas.microsoft.com/office/drawing/2014/main" id="{89EA0E8A-8690-71CD-6B0D-481469AB7F89}"/>
            </a:ext>
          </a:extLst>
        </xdr:cNvPr>
        <xdr:cNvSpPr/>
      </xdr:nvSpPr>
      <xdr:spPr>
        <a:xfrm>
          <a:off x="2162175" y="8429625"/>
          <a:ext cx="3171825" cy="314325"/>
        </a:xfrm>
        <a:prstGeom prst="wedgeRectCallout">
          <a:avLst>
            <a:gd name="adj1" fmla="val -42563"/>
            <a:gd name="adj2" fmla="val -175161"/>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100" b="1"/>
            <a:t>宅地建物取引業の免許申請＿知事免許</a:t>
          </a:r>
          <a:r>
            <a:rPr kumimoji="1" lang="en-US" altLang="ja-JP" sz="1100" b="1"/>
            <a:t>【</a:t>
          </a:r>
          <a:r>
            <a:rPr kumimoji="1" lang="ja-JP" altLang="en-US" sz="1100" b="1"/>
            <a:t>宅建</a:t>
          </a:r>
          <a:r>
            <a:rPr kumimoji="1" lang="en-US" altLang="ja-JP" sz="1100" b="1"/>
            <a:t>】</a:t>
          </a:r>
          <a:endParaRPr kumimoji="1" lang="ja-JP" altLang="en-US" sz="1100" b="1"/>
        </a:p>
      </xdr:txBody>
    </xdr:sp>
    <xdr:clientData/>
  </xdr:twoCellAnchor>
  <xdr:twoCellAnchor>
    <xdr:from>
      <xdr:col>1</xdr:col>
      <xdr:colOff>19050</xdr:colOff>
      <xdr:row>32</xdr:row>
      <xdr:rowOff>21431</xdr:rowOff>
    </xdr:from>
    <xdr:to>
      <xdr:col>1</xdr:col>
      <xdr:colOff>1695450</xdr:colOff>
      <xdr:row>32</xdr:row>
      <xdr:rowOff>21431</xdr:rowOff>
    </xdr:to>
    <xdr:cxnSp macro="">
      <xdr:nvCxnSpPr>
        <xdr:cNvPr id="31" name="直線コネクタ 30">
          <a:extLst>
            <a:ext uri="{FF2B5EF4-FFF2-40B4-BE49-F238E27FC236}">
              <a16:creationId xmlns:a16="http://schemas.microsoft.com/office/drawing/2014/main" id="{79AB2DF8-4308-A6E7-1AE2-18B18C278FF0}"/>
            </a:ext>
          </a:extLst>
        </xdr:cNvPr>
        <xdr:cNvCxnSpPr/>
      </xdr:nvCxnSpPr>
      <xdr:spPr>
        <a:xfrm>
          <a:off x="1352550" y="8022431"/>
          <a:ext cx="167640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628650</xdr:colOff>
      <xdr:row>27</xdr:row>
      <xdr:rowOff>190500</xdr:rowOff>
    </xdr:from>
    <xdr:to>
      <xdr:col>11</xdr:col>
      <xdr:colOff>238125</xdr:colOff>
      <xdr:row>29</xdr:row>
      <xdr:rowOff>28575</xdr:rowOff>
    </xdr:to>
    <xdr:sp macro="" textlink="">
      <xdr:nvSpPr>
        <xdr:cNvPr id="32" name="吹き出し: 四角形 31">
          <a:extLst>
            <a:ext uri="{FF2B5EF4-FFF2-40B4-BE49-F238E27FC236}">
              <a16:creationId xmlns:a16="http://schemas.microsoft.com/office/drawing/2014/main" id="{A642804F-6729-461F-A2D3-2E11A6C5D993}"/>
            </a:ext>
          </a:extLst>
        </xdr:cNvPr>
        <xdr:cNvSpPr/>
      </xdr:nvSpPr>
      <xdr:spPr>
        <a:xfrm>
          <a:off x="8010525" y="7000875"/>
          <a:ext cx="4098131" cy="314325"/>
        </a:xfrm>
        <a:prstGeom prst="wedgeRectCallout">
          <a:avLst>
            <a:gd name="adj1" fmla="val -41479"/>
            <a:gd name="adj2" fmla="val -134252"/>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l"/>
          <a:r>
            <a:rPr kumimoji="1" lang="ja-JP" altLang="en-US" sz="1100" b="1"/>
            <a:t>宅地建物取引業者名簿登載事項の変更届書＿知事免許</a:t>
          </a:r>
          <a:r>
            <a:rPr kumimoji="1" lang="en-US" altLang="ja-JP" sz="1100" b="1"/>
            <a:t>【</a:t>
          </a:r>
          <a:r>
            <a:rPr kumimoji="1" lang="ja-JP" altLang="en-US" sz="1100" b="1"/>
            <a:t>宅建</a:t>
          </a:r>
          <a:r>
            <a:rPr kumimoji="1" lang="en-US" altLang="ja-JP" sz="1100" b="1"/>
            <a:t>】</a:t>
          </a:r>
          <a:endParaRPr kumimoji="1" lang="ja-JP" altLang="en-US" sz="1100" b="1"/>
        </a:p>
      </xdr:txBody>
    </xdr:sp>
    <xdr:clientData/>
  </xdr:twoCellAnchor>
  <xdr:twoCellAnchor>
    <xdr:from>
      <xdr:col>5</xdr:col>
      <xdr:colOff>85725</xdr:colOff>
      <xdr:row>26</xdr:row>
      <xdr:rowOff>161925</xdr:rowOff>
    </xdr:from>
    <xdr:to>
      <xdr:col>7</xdr:col>
      <xdr:colOff>369094</xdr:colOff>
      <xdr:row>26</xdr:row>
      <xdr:rowOff>166687</xdr:rowOff>
    </xdr:to>
    <xdr:cxnSp macro="">
      <xdr:nvCxnSpPr>
        <xdr:cNvPr id="33" name="直線コネクタ 32">
          <a:extLst>
            <a:ext uri="{FF2B5EF4-FFF2-40B4-BE49-F238E27FC236}">
              <a16:creationId xmlns:a16="http://schemas.microsoft.com/office/drawing/2014/main" id="{9063C038-047A-48EA-A302-049E202A6AB7}"/>
            </a:ext>
          </a:extLst>
        </xdr:cNvPr>
        <xdr:cNvCxnSpPr/>
      </xdr:nvCxnSpPr>
      <xdr:spPr>
        <a:xfrm>
          <a:off x="7467600" y="6734175"/>
          <a:ext cx="1664494" cy="47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42</xdr:row>
      <xdr:rowOff>19050</xdr:rowOff>
    </xdr:from>
    <xdr:to>
      <xdr:col>2</xdr:col>
      <xdr:colOff>216450</xdr:colOff>
      <xdr:row>49</xdr:row>
      <xdr:rowOff>1051</xdr:rowOff>
    </xdr:to>
    <xdr:pic>
      <xdr:nvPicPr>
        <xdr:cNvPr id="34" name="図 33">
          <a:extLst>
            <a:ext uri="{FF2B5EF4-FFF2-40B4-BE49-F238E27FC236}">
              <a16:creationId xmlns:a16="http://schemas.microsoft.com/office/drawing/2014/main" id="{EA7C5671-BCE0-E4A5-BD40-2DB4B7628ACD}"/>
            </a:ext>
          </a:extLst>
        </xdr:cNvPr>
        <xdr:cNvPicPr>
          <a:picLocks noChangeAspect="1"/>
        </xdr:cNvPicPr>
      </xdr:nvPicPr>
      <xdr:blipFill>
        <a:blip xmlns:r="http://schemas.openxmlformats.org/officeDocument/2006/relationships" r:embed="rId5"/>
        <a:stretch>
          <a:fillRect/>
        </a:stretch>
      </xdr:blipFill>
      <xdr:spPr>
        <a:xfrm>
          <a:off x="0" y="10448925"/>
          <a:ext cx="5760000" cy="1648876"/>
        </a:xfrm>
        <a:prstGeom prst="rect">
          <a:avLst/>
        </a:prstGeom>
      </xdr:spPr>
    </xdr:pic>
    <xdr:clientData/>
  </xdr:twoCellAnchor>
  <xdr:twoCellAnchor>
    <xdr:from>
      <xdr:col>0</xdr:col>
      <xdr:colOff>66675</xdr:colOff>
      <xdr:row>46</xdr:row>
      <xdr:rowOff>47625</xdr:rowOff>
    </xdr:from>
    <xdr:to>
      <xdr:col>2</xdr:col>
      <xdr:colOff>114300</xdr:colOff>
      <xdr:row>47</xdr:row>
      <xdr:rowOff>219075</xdr:rowOff>
    </xdr:to>
    <xdr:sp macro="" textlink="">
      <xdr:nvSpPr>
        <xdr:cNvPr id="35" name="正方形/長方形 34">
          <a:extLst>
            <a:ext uri="{FF2B5EF4-FFF2-40B4-BE49-F238E27FC236}">
              <a16:creationId xmlns:a16="http://schemas.microsoft.com/office/drawing/2014/main" id="{8BE51CB5-847C-F1FE-B4E5-EBC76D202C75}"/>
            </a:ext>
          </a:extLst>
        </xdr:cNvPr>
        <xdr:cNvSpPr/>
      </xdr:nvSpPr>
      <xdr:spPr>
        <a:xfrm>
          <a:off x="66675" y="11430000"/>
          <a:ext cx="5591175" cy="4095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47</xdr:row>
      <xdr:rowOff>66675</xdr:rowOff>
    </xdr:from>
    <xdr:to>
      <xdr:col>3</xdr:col>
      <xdr:colOff>19050</xdr:colOff>
      <xdr:row>48</xdr:row>
      <xdr:rowOff>0</xdr:rowOff>
    </xdr:to>
    <xdr:cxnSp macro="">
      <xdr:nvCxnSpPr>
        <xdr:cNvPr id="36" name="直線矢印コネクタ 35">
          <a:extLst>
            <a:ext uri="{FF2B5EF4-FFF2-40B4-BE49-F238E27FC236}">
              <a16:creationId xmlns:a16="http://schemas.microsoft.com/office/drawing/2014/main" id="{6D332A88-ABF1-4E94-814F-7ACCA9B9A4E3}"/>
            </a:ext>
          </a:extLst>
        </xdr:cNvPr>
        <xdr:cNvCxnSpPr/>
      </xdr:nvCxnSpPr>
      <xdr:spPr>
        <a:xfrm flipH="1" flipV="1">
          <a:off x="5657850" y="11687175"/>
          <a:ext cx="361950" cy="1714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50</xdr:row>
      <xdr:rowOff>19050</xdr:rowOff>
    </xdr:from>
    <xdr:to>
      <xdr:col>2</xdr:col>
      <xdr:colOff>428625</xdr:colOff>
      <xdr:row>60</xdr:row>
      <xdr:rowOff>38037</xdr:rowOff>
    </xdr:to>
    <xdr:pic>
      <xdr:nvPicPr>
        <xdr:cNvPr id="45" name="図 44">
          <a:extLst>
            <a:ext uri="{FF2B5EF4-FFF2-40B4-BE49-F238E27FC236}">
              <a16:creationId xmlns:a16="http://schemas.microsoft.com/office/drawing/2014/main" id="{814BF478-9E21-9C5B-3CB6-38D5BE0C6874}"/>
            </a:ext>
          </a:extLst>
        </xdr:cNvPr>
        <xdr:cNvPicPr>
          <a:picLocks noChangeAspect="1"/>
        </xdr:cNvPicPr>
      </xdr:nvPicPr>
      <xdr:blipFill>
        <a:blip xmlns:r="http://schemas.openxmlformats.org/officeDocument/2006/relationships" r:embed="rId6"/>
        <a:stretch>
          <a:fillRect/>
        </a:stretch>
      </xdr:blipFill>
      <xdr:spPr>
        <a:xfrm>
          <a:off x="0" y="12353925"/>
          <a:ext cx="5972175" cy="2447862"/>
        </a:xfrm>
        <a:prstGeom prst="rect">
          <a:avLst/>
        </a:prstGeom>
      </xdr:spPr>
    </xdr:pic>
    <xdr:clientData/>
  </xdr:twoCellAnchor>
  <xdr:twoCellAnchor>
    <xdr:from>
      <xdr:col>0</xdr:col>
      <xdr:colOff>85725</xdr:colOff>
      <xdr:row>51</xdr:row>
      <xdr:rowOff>9525</xdr:rowOff>
    </xdr:from>
    <xdr:to>
      <xdr:col>2</xdr:col>
      <xdr:colOff>133350</xdr:colOff>
      <xdr:row>52</xdr:row>
      <xdr:rowOff>180975</xdr:rowOff>
    </xdr:to>
    <xdr:sp macro="" textlink="">
      <xdr:nvSpPr>
        <xdr:cNvPr id="46" name="正方形/長方形 45">
          <a:extLst>
            <a:ext uri="{FF2B5EF4-FFF2-40B4-BE49-F238E27FC236}">
              <a16:creationId xmlns:a16="http://schemas.microsoft.com/office/drawing/2014/main" id="{7611F392-811F-43CC-BAD5-6F20C268362D}"/>
            </a:ext>
          </a:extLst>
        </xdr:cNvPr>
        <xdr:cNvSpPr/>
      </xdr:nvSpPr>
      <xdr:spPr>
        <a:xfrm>
          <a:off x="85725" y="12582525"/>
          <a:ext cx="5591175" cy="4095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133350</xdr:colOff>
      <xdr:row>52</xdr:row>
      <xdr:rowOff>28575</xdr:rowOff>
    </xdr:from>
    <xdr:to>
      <xdr:col>3</xdr:col>
      <xdr:colOff>38100</xdr:colOff>
      <xdr:row>52</xdr:row>
      <xdr:rowOff>200025</xdr:rowOff>
    </xdr:to>
    <xdr:cxnSp macro="">
      <xdr:nvCxnSpPr>
        <xdr:cNvPr id="47" name="直線矢印コネクタ 46">
          <a:extLst>
            <a:ext uri="{FF2B5EF4-FFF2-40B4-BE49-F238E27FC236}">
              <a16:creationId xmlns:a16="http://schemas.microsoft.com/office/drawing/2014/main" id="{ABA308F7-1A82-456D-A9F5-7F083777ED47}"/>
            </a:ext>
          </a:extLst>
        </xdr:cNvPr>
        <xdr:cNvCxnSpPr/>
      </xdr:nvCxnSpPr>
      <xdr:spPr>
        <a:xfrm flipH="1" flipV="1">
          <a:off x="5676900" y="12839700"/>
          <a:ext cx="361950" cy="1714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61</xdr:row>
      <xdr:rowOff>1</xdr:rowOff>
    </xdr:from>
    <xdr:to>
      <xdr:col>2</xdr:col>
      <xdr:colOff>216450</xdr:colOff>
      <xdr:row>70</xdr:row>
      <xdr:rowOff>2323</xdr:rowOff>
    </xdr:to>
    <xdr:pic>
      <xdr:nvPicPr>
        <xdr:cNvPr id="48" name="図 47">
          <a:extLst>
            <a:ext uri="{FF2B5EF4-FFF2-40B4-BE49-F238E27FC236}">
              <a16:creationId xmlns:a16="http://schemas.microsoft.com/office/drawing/2014/main" id="{93304F6E-5312-98C5-DD85-2E5FE3EED86B}"/>
            </a:ext>
          </a:extLst>
        </xdr:cNvPr>
        <xdr:cNvPicPr>
          <a:picLocks noChangeAspect="1"/>
        </xdr:cNvPicPr>
      </xdr:nvPicPr>
      <xdr:blipFill>
        <a:blip xmlns:r="http://schemas.openxmlformats.org/officeDocument/2006/relationships" r:embed="rId7"/>
        <a:stretch>
          <a:fillRect/>
        </a:stretch>
      </xdr:blipFill>
      <xdr:spPr>
        <a:xfrm>
          <a:off x="0" y="15001876"/>
          <a:ext cx="5760000" cy="2145447"/>
        </a:xfrm>
        <a:prstGeom prst="rect">
          <a:avLst/>
        </a:prstGeom>
      </xdr:spPr>
    </xdr:pic>
    <xdr:clientData/>
  </xdr:twoCellAnchor>
  <xdr:twoCellAnchor>
    <xdr:from>
      <xdr:col>1</xdr:col>
      <xdr:colOff>3914775</xdr:colOff>
      <xdr:row>67</xdr:row>
      <xdr:rowOff>209550</xdr:rowOff>
    </xdr:from>
    <xdr:to>
      <xdr:col>2</xdr:col>
      <xdr:colOff>219075</xdr:colOff>
      <xdr:row>69</xdr:row>
      <xdr:rowOff>190500</xdr:rowOff>
    </xdr:to>
    <xdr:sp macro="" textlink="">
      <xdr:nvSpPr>
        <xdr:cNvPr id="25" name="楕円 24">
          <a:extLst>
            <a:ext uri="{FF2B5EF4-FFF2-40B4-BE49-F238E27FC236}">
              <a16:creationId xmlns:a16="http://schemas.microsoft.com/office/drawing/2014/main" id="{B8C48BA7-103A-466F-AA88-352648CB0B4C}"/>
            </a:ext>
          </a:extLst>
        </xdr:cNvPr>
        <xdr:cNvSpPr/>
      </xdr:nvSpPr>
      <xdr:spPr>
        <a:xfrm>
          <a:off x="5248275" y="16640175"/>
          <a:ext cx="514350" cy="4572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414337</xdr:colOff>
      <xdr:row>62</xdr:row>
      <xdr:rowOff>57151</xdr:rowOff>
    </xdr:from>
    <xdr:to>
      <xdr:col>7</xdr:col>
      <xdr:colOff>28575</xdr:colOff>
      <xdr:row>71</xdr:row>
      <xdr:rowOff>115229</xdr:rowOff>
    </xdr:to>
    <xdr:pic>
      <xdr:nvPicPr>
        <xdr:cNvPr id="53" name="図 52">
          <a:extLst>
            <a:ext uri="{FF2B5EF4-FFF2-40B4-BE49-F238E27FC236}">
              <a16:creationId xmlns:a16="http://schemas.microsoft.com/office/drawing/2014/main" id="{4CE4F355-8C5B-A02F-C8C9-24475B64D147}"/>
            </a:ext>
          </a:extLst>
        </xdr:cNvPr>
        <xdr:cNvPicPr>
          <a:picLocks noChangeAspect="1"/>
        </xdr:cNvPicPr>
      </xdr:nvPicPr>
      <xdr:blipFill rotWithShape="1">
        <a:blip xmlns:r="http://schemas.openxmlformats.org/officeDocument/2006/relationships" r:embed="rId8"/>
        <a:srcRect r="49050"/>
        <a:stretch>
          <a:fillRect/>
        </a:stretch>
      </xdr:blipFill>
      <xdr:spPr>
        <a:xfrm>
          <a:off x="5962650" y="15297151"/>
          <a:ext cx="2828925" cy="2201203"/>
        </a:xfrm>
        <a:prstGeom prst="rect">
          <a:avLst/>
        </a:prstGeom>
      </xdr:spPr>
    </xdr:pic>
    <xdr:clientData/>
  </xdr:twoCellAnchor>
  <xdr:twoCellAnchor>
    <xdr:from>
      <xdr:col>3</xdr:col>
      <xdr:colOff>54770</xdr:colOff>
      <xdr:row>63</xdr:row>
      <xdr:rowOff>66676</xdr:rowOff>
    </xdr:from>
    <xdr:to>
      <xdr:col>6</xdr:col>
      <xdr:colOff>631031</xdr:colOff>
      <xdr:row>65</xdr:row>
      <xdr:rowOff>1</xdr:rowOff>
    </xdr:to>
    <xdr:sp macro="" textlink="">
      <xdr:nvSpPr>
        <xdr:cNvPr id="55" name="正方形/長方形 54">
          <a:extLst>
            <a:ext uri="{FF2B5EF4-FFF2-40B4-BE49-F238E27FC236}">
              <a16:creationId xmlns:a16="http://schemas.microsoft.com/office/drawing/2014/main" id="{94506AB9-E266-4FDD-9ED4-4A283FAB25EA}"/>
            </a:ext>
          </a:extLst>
        </xdr:cNvPr>
        <xdr:cNvSpPr/>
      </xdr:nvSpPr>
      <xdr:spPr>
        <a:xfrm>
          <a:off x="6055520" y="15544801"/>
          <a:ext cx="2647949" cy="4095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266700</xdr:colOff>
      <xdr:row>66</xdr:row>
      <xdr:rowOff>200025</xdr:rowOff>
    </xdr:from>
    <xdr:to>
      <xdr:col>6</xdr:col>
      <xdr:colOff>581025</xdr:colOff>
      <xdr:row>66</xdr:row>
      <xdr:rowOff>200026</xdr:rowOff>
    </xdr:to>
    <xdr:cxnSp macro="">
      <xdr:nvCxnSpPr>
        <xdr:cNvPr id="58" name="直線コネクタ 57">
          <a:extLst>
            <a:ext uri="{FF2B5EF4-FFF2-40B4-BE49-F238E27FC236}">
              <a16:creationId xmlns:a16="http://schemas.microsoft.com/office/drawing/2014/main" id="{76ABD458-E9D4-4432-8F89-D3DC32101F21}"/>
            </a:ext>
          </a:extLst>
        </xdr:cNvPr>
        <xdr:cNvCxnSpPr/>
      </xdr:nvCxnSpPr>
      <xdr:spPr>
        <a:xfrm flipV="1">
          <a:off x="6267450" y="16392525"/>
          <a:ext cx="2371725" cy="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219075</xdr:colOff>
      <xdr:row>65</xdr:row>
      <xdr:rowOff>0</xdr:rowOff>
    </xdr:from>
    <xdr:to>
      <xdr:col>3</xdr:col>
      <xdr:colOff>304800</xdr:colOff>
      <xdr:row>68</xdr:row>
      <xdr:rowOff>200025</xdr:rowOff>
    </xdr:to>
    <xdr:cxnSp macro="">
      <xdr:nvCxnSpPr>
        <xdr:cNvPr id="51" name="直線矢印コネクタ 50">
          <a:extLst>
            <a:ext uri="{FF2B5EF4-FFF2-40B4-BE49-F238E27FC236}">
              <a16:creationId xmlns:a16="http://schemas.microsoft.com/office/drawing/2014/main" id="{4EFBA050-0DB0-11CC-072A-B0B14C91CD82}"/>
            </a:ext>
          </a:extLst>
        </xdr:cNvPr>
        <xdr:cNvCxnSpPr>
          <a:stCxn id="25" idx="6"/>
        </xdr:cNvCxnSpPr>
      </xdr:nvCxnSpPr>
      <xdr:spPr>
        <a:xfrm flipV="1">
          <a:off x="5762625" y="15954375"/>
          <a:ext cx="542925" cy="9144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73</xdr:row>
      <xdr:rowOff>0</xdr:rowOff>
    </xdr:from>
    <xdr:to>
      <xdr:col>2</xdr:col>
      <xdr:colOff>216450</xdr:colOff>
      <xdr:row>82</xdr:row>
      <xdr:rowOff>90055</xdr:rowOff>
    </xdr:to>
    <xdr:pic>
      <xdr:nvPicPr>
        <xdr:cNvPr id="61" name="図 60">
          <a:extLst>
            <a:ext uri="{FF2B5EF4-FFF2-40B4-BE49-F238E27FC236}">
              <a16:creationId xmlns:a16="http://schemas.microsoft.com/office/drawing/2014/main" id="{38E92CC9-782B-132C-1643-06A377D3B2E8}"/>
            </a:ext>
          </a:extLst>
        </xdr:cNvPr>
        <xdr:cNvPicPr>
          <a:picLocks noChangeAspect="1"/>
        </xdr:cNvPicPr>
      </xdr:nvPicPr>
      <xdr:blipFill>
        <a:blip xmlns:r="http://schemas.openxmlformats.org/officeDocument/2006/relationships" r:embed="rId9"/>
        <a:stretch>
          <a:fillRect/>
        </a:stretch>
      </xdr:blipFill>
      <xdr:spPr>
        <a:xfrm>
          <a:off x="0" y="17859375"/>
          <a:ext cx="5760000" cy="2280805"/>
        </a:xfrm>
        <a:prstGeom prst="rect">
          <a:avLst/>
        </a:prstGeom>
      </xdr:spPr>
    </xdr:pic>
    <xdr:clientData/>
  </xdr:twoCellAnchor>
  <xdr:twoCellAnchor>
    <xdr:from>
      <xdr:col>0</xdr:col>
      <xdr:colOff>0</xdr:colOff>
      <xdr:row>73</xdr:row>
      <xdr:rowOff>0</xdr:rowOff>
    </xdr:from>
    <xdr:to>
      <xdr:col>2</xdr:col>
      <xdr:colOff>152400</xdr:colOff>
      <xdr:row>77</xdr:row>
      <xdr:rowOff>200025</xdr:rowOff>
    </xdr:to>
    <xdr:sp macro="" textlink="">
      <xdr:nvSpPr>
        <xdr:cNvPr id="62" name="正方形/長方形 61">
          <a:extLst>
            <a:ext uri="{FF2B5EF4-FFF2-40B4-BE49-F238E27FC236}">
              <a16:creationId xmlns:a16="http://schemas.microsoft.com/office/drawing/2014/main" id="{8DABD72E-0014-4BD5-9D77-EE3CF09266D2}"/>
            </a:ext>
          </a:extLst>
        </xdr:cNvPr>
        <xdr:cNvSpPr/>
      </xdr:nvSpPr>
      <xdr:spPr>
        <a:xfrm>
          <a:off x="0" y="17859375"/>
          <a:ext cx="5695950" cy="11525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75</xdr:row>
      <xdr:rowOff>200025</xdr:rowOff>
    </xdr:from>
    <xdr:to>
      <xdr:col>3</xdr:col>
      <xdr:colOff>0</xdr:colOff>
      <xdr:row>76</xdr:row>
      <xdr:rowOff>161925</xdr:rowOff>
    </xdr:to>
    <xdr:cxnSp macro="">
      <xdr:nvCxnSpPr>
        <xdr:cNvPr id="63" name="直線矢印コネクタ 62">
          <a:extLst>
            <a:ext uri="{FF2B5EF4-FFF2-40B4-BE49-F238E27FC236}">
              <a16:creationId xmlns:a16="http://schemas.microsoft.com/office/drawing/2014/main" id="{29005E87-4BC0-4108-9BCB-9ABC5E5CF6C3}"/>
            </a:ext>
          </a:extLst>
        </xdr:cNvPr>
        <xdr:cNvCxnSpPr/>
      </xdr:nvCxnSpPr>
      <xdr:spPr>
        <a:xfrm flipH="1" flipV="1">
          <a:off x="5562600" y="18535650"/>
          <a:ext cx="438150" cy="2000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142874</xdr:colOff>
      <xdr:row>75</xdr:row>
      <xdr:rowOff>0</xdr:rowOff>
    </xdr:from>
    <xdr:to>
      <xdr:col>1</xdr:col>
      <xdr:colOff>1009649</xdr:colOff>
      <xdr:row>76</xdr:row>
      <xdr:rowOff>28575</xdr:rowOff>
    </xdr:to>
    <xdr:sp macro="" textlink="">
      <xdr:nvSpPr>
        <xdr:cNvPr id="65" name="正方形/長方形 64">
          <a:extLst>
            <a:ext uri="{FF2B5EF4-FFF2-40B4-BE49-F238E27FC236}">
              <a16:creationId xmlns:a16="http://schemas.microsoft.com/office/drawing/2014/main" id="{48865C66-2768-A49E-AB0E-66FF3B6FBD87}"/>
            </a:ext>
          </a:extLst>
        </xdr:cNvPr>
        <xdr:cNvSpPr/>
      </xdr:nvSpPr>
      <xdr:spPr>
        <a:xfrm>
          <a:off x="142874" y="18335625"/>
          <a:ext cx="2200275" cy="2667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l"/>
          <a:r>
            <a:rPr kumimoji="1" lang="ja-JP" altLang="en-US" sz="1100" b="1">
              <a:solidFill>
                <a:schemeClr val="tx1"/>
              </a:solidFill>
            </a:rPr>
            <a:t>電子納付番号</a:t>
          </a:r>
          <a:r>
            <a:rPr kumimoji="1" lang="ja-JP" altLang="en-US" sz="1600" b="1">
              <a:solidFill>
                <a:schemeClr val="tx1"/>
              </a:solidFill>
            </a:rPr>
            <a:t>：</a:t>
          </a:r>
          <a:r>
            <a:rPr kumimoji="1" lang="en-US" altLang="ja-JP" sz="1600" b="1">
              <a:solidFill>
                <a:srgbClr val="FF0000"/>
              </a:solidFill>
            </a:rPr>
            <a:t>N</a:t>
          </a:r>
          <a:r>
            <a:rPr kumimoji="1" lang="ja-JP" altLang="en-US" sz="1400" b="1">
              <a:solidFill>
                <a:srgbClr val="FF0000"/>
              </a:solidFill>
            </a:rPr>
            <a:t>●●●●</a:t>
          </a:r>
        </a:p>
      </xdr:txBody>
    </xdr:sp>
    <xdr:clientData/>
  </xdr:twoCellAnchor>
  <xdr:twoCellAnchor>
    <xdr:from>
      <xdr:col>6</xdr:col>
      <xdr:colOff>500062</xdr:colOff>
      <xdr:row>12</xdr:row>
      <xdr:rowOff>11906</xdr:rowOff>
    </xdr:from>
    <xdr:to>
      <xdr:col>7</xdr:col>
      <xdr:colOff>202406</xdr:colOff>
      <xdr:row>14</xdr:row>
      <xdr:rowOff>0</xdr:rowOff>
    </xdr:to>
    <xdr:sp macro="" textlink="">
      <xdr:nvSpPr>
        <xdr:cNvPr id="68" name="矢印: 下 67">
          <a:extLst>
            <a:ext uri="{FF2B5EF4-FFF2-40B4-BE49-F238E27FC236}">
              <a16:creationId xmlns:a16="http://schemas.microsoft.com/office/drawing/2014/main" id="{A740B9C0-5C5D-EFC0-D757-704AE2444D77}"/>
            </a:ext>
          </a:extLst>
        </xdr:cNvPr>
        <xdr:cNvSpPr/>
      </xdr:nvSpPr>
      <xdr:spPr>
        <a:xfrm>
          <a:off x="8572500" y="2976562"/>
          <a:ext cx="392906" cy="464344"/>
        </a:xfrm>
        <a:prstGeom prst="down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30</xdr:col>
      <xdr:colOff>45523</xdr:colOff>
      <xdr:row>4</xdr:row>
      <xdr:rowOff>47625</xdr:rowOff>
    </xdr:from>
    <xdr:to>
      <xdr:col>58</xdr:col>
      <xdr:colOff>231120</xdr:colOff>
      <xdr:row>7</xdr:row>
      <xdr:rowOff>273843</xdr:rowOff>
    </xdr:to>
    <xdr:sp macro="" textlink="">
      <xdr:nvSpPr>
        <xdr:cNvPr id="2" name="正方形/長方形 1">
          <a:extLst>
            <a:ext uri="{FF2B5EF4-FFF2-40B4-BE49-F238E27FC236}">
              <a16:creationId xmlns:a16="http://schemas.microsoft.com/office/drawing/2014/main" id="{EC29126C-E104-46ED-9F7F-A13FC8640B46}"/>
            </a:ext>
          </a:extLst>
        </xdr:cNvPr>
        <xdr:cNvSpPr/>
      </xdr:nvSpPr>
      <xdr:spPr>
        <a:xfrm>
          <a:off x="6655873" y="914400"/>
          <a:ext cx="7938947" cy="1112043"/>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twoCellAnchor>
    <xdr:from>
      <xdr:col>30</xdr:col>
      <xdr:colOff>59531</xdr:colOff>
      <xdr:row>1</xdr:row>
      <xdr:rowOff>23812</xdr:rowOff>
    </xdr:from>
    <xdr:to>
      <xdr:col>58</xdr:col>
      <xdr:colOff>166688</xdr:colOff>
      <xdr:row>3</xdr:row>
      <xdr:rowOff>190499</xdr:rowOff>
    </xdr:to>
    <xdr:sp macro="" textlink="">
      <xdr:nvSpPr>
        <xdr:cNvPr id="3" name="正方形/長方形 2">
          <a:extLst>
            <a:ext uri="{FF2B5EF4-FFF2-40B4-BE49-F238E27FC236}">
              <a16:creationId xmlns:a16="http://schemas.microsoft.com/office/drawing/2014/main" id="{153673C3-D899-49A9-98E4-4AB4527CF73F}"/>
            </a:ext>
          </a:extLst>
        </xdr:cNvPr>
        <xdr:cNvSpPr/>
      </xdr:nvSpPr>
      <xdr:spPr>
        <a:xfrm>
          <a:off x="6669881" y="271462"/>
          <a:ext cx="7860507" cy="53816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rPr>
            <a:t>政令使用人を設置する場合は必要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619125</xdr:rowOff>
    </xdr:from>
    <xdr:to>
      <xdr:col>4</xdr:col>
      <xdr:colOff>0</xdr:colOff>
      <xdr:row>19</xdr:row>
      <xdr:rowOff>0</xdr:rowOff>
    </xdr:to>
    <xdr:cxnSp macro="">
      <xdr:nvCxnSpPr>
        <xdr:cNvPr id="2" name="直線コネクタ 1">
          <a:extLst>
            <a:ext uri="{FF2B5EF4-FFF2-40B4-BE49-F238E27FC236}">
              <a16:creationId xmlns:a16="http://schemas.microsoft.com/office/drawing/2014/main" id="{00000000-0008-0000-0600-000002000000}"/>
            </a:ext>
          </a:extLst>
        </xdr:cNvPr>
        <xdr:cNvCxnSpPr/>
      </xdr:nvCxnSpPr>
      <xdr:spPr>
        <a:xfrm>
          <a:off x="504825" y="2228850"/>
          <a:ext cx="1514475" cy="342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119064</xdr:colOff>
      <xdr:row>2</xdr:row>
      <xdr:rowOff>190500</xdr:rowOff>
    </xdr:from>
    <xdr:ext cx="4857750" cy="1539203"/>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131970" y="690563"/>
          <a:ext cx="4857750" cy="1539203"/>
        </a:xfrm>
        <a:prstGeom prst="rect">
          <a:avLst/>
        </a:prstGeom>
      </xdr:spPr>
    </xdr:pic>
    <xdr:clientData/>
  </xdr:oneCellAnchor>
  <xdr:twoCellAnchor editAs="oneCell">
    <xdr:from>
      <xdr:col>27</xdr:col>
      <xdr:colOff>321468</xdr:colOff>
      <xdr:row>2</xdr:row>
      <xdr:rowOff>47624</xdr:rowOff>
    </xdr:from>
    <xdr:to>
      <xdr:col>41</xdr:col>
      <xdr:colOff>226217</xdr:colOff>
      <xdr:row>41</xdr:row>
      <xdr:rowOff>261936</xdr:rowOff>
    </xdr:to>
    <xdr:pic>
      <xdr:nvPicPr>
        <xdr:cNvPr id="5" name="図 4">
          <a:extLst>
            <a:ext uri="{FF2B5EF4-FFF2-40B4-BE49-F238E27FC236}">
              <a16:creationId xmlns:a16="http://schemas.microsoft.com/office/drawing/2014/main" id="{9A6B3B54-A60E-B0B5-B146-7E1694C56FBD}"/>
            </a:ext>
          </a:extLst>
        </xdr:cNvPr>
        <xdr:cNvPicPr>
          <a:picLocks noChangeAspect="1"/>
        </xdr:cNvPicPr>
      </xdr:nvPicPr>
      <xdr:blipFill rotWithShape="1">
        <a:blip xmlns:r="http://schemas.openxmlformats.org/officeDocument/2006/relationships" r:embed="rId2"/>
        <a:srcRect l="5537" t="1949"/>
        <a:stretch/>
      </xdr:blipFill>
      <xdr:spPr>
        <a:xfrm>
          <a:off x="13334999" y="547687"/>
          <a:ext cx="6905624" cy="100012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9525</xdr:rowOff>
    </xdr:from>
    <xdr:to>
      <xdr:col>3</xdr:col>
      <xdr:colOff>438150</xdr:colOff>
      <xdr:row>5</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04825" y="352425"/>
          <a:ext cx="1447800" cy="5143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30957</xdr:colOff>
      <xdr:row>3</xdr:row>
      <xdr:rowOff>119064</xdr:rowOff>
    </xdr:from>
    <xdr:ext cx="5468586" cy="1518036"/>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08157" y="633414"/>
          <a:ext cx="5468586" cy="151803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30</xdr:col>
      <xdr:colOff>164586</xdr:colOff>
      <xdr:row>7</xdr:row>
      <xdr:rowOff>295554</xdr:rowOff>
    </xdr:from>
    <xdr:to>
      <xdr:col>59</xdr:col>
      <xdr:colOff>88245</xdr:colOff>
      <xdr:row>11</xdr:row>
      <xdr:rowOff>119061</xdr:rowOff>
    </xdr:to>
    <xdr:sp macro="" textlink="">
      <xdr:nvSpPr>
        <xdr:cNvPr id="10" name="正方形/長方形 9">
          <a:extLst>
            <a:ext uri="{FF2B5EF4-FFF2-40B4-BE49-F238E27FC236}">
              <a16:creationId xmlns:a16="http://schemas.microsoft.com/office/drawing/2014/main" id="{00000000-0008-0000-0800-00000A000000}"/>
            </a:ext>
          </a:extLst>
        </xdr:cNvPr>
        <xdr:cNvSpPr/>
      </xdr:nvSpPr>
      <xdr:spPr>
        <a:xfrm>
          <a:off x="6641586" y="2045773"/>
          <a:ext cx="6900722" cy="1347507"/>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↓こちらに入力ください↓</a:t>
          </a:r>
          <a:endParaRPr kumimoji="1" lang="en-US" altLang="ja-JP" sz="2800"/>
        </a:p>
        <a:p>
          <a:pPr algn="ctr"/>
          <a:r>
            <a:rPr kumimoji="1" lang="ja-JP" altLang="en-US" sz="2800"/>
            <a:t>（左側に自動的に反映されます。）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79</xdr:row>
      <xdr:rowOff>104775</xdr:rowOff>
    </xdr:from>
    <xdr:to>
      <xdr:col>0</xdr:col>
      <xdr:colOff>19050</xdr:colOff>
      <xdr:row>79</xdr:row>
      <xdr:rowOff>109538</xdr:rowOff>
    </xdr:to>
    <xdr:cxnSp macro="">
      <xdr:nvCxnSpPr>
        <xdr:cNvPr id="2" name="直線矢印コネクタ 1">
          <a:extLst>
            <a:ext uri="{FF2B5EF4-FFF2-40B4-BE49-F238E27FC236}">
              <a16:creationId xmlns:a16="http://schemas.microsoft.com/office/drawing/2014/main" id="{A1C61F76-691E-49D1-8512-1BE758D904CF}"/>
            </a:ext>
          </a:extLst>
        </xdr:cNvPr>
        <xdr:cNvCxnSpPr/>
      </xdr:nvCxnSpPr>
      <xdr:spPr>
        <a:xfrm flipV="1">
          <a:off x="0" y="13649325"/>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200025</xdr:colOff>
      <xdr:row>0</xdr:row>
      <xdr:rowOff>166687</xdr:rowOff>
    </xdr:from>
    <xdr:to>
      <xdr:col>25</xdr:col>
      <xdr:colOff>1047749</xdr:colOff>
      <xdr:row>3</xdr:row>
      <xdr:rowOff>91490</xdr:rowOff>
    </xdr:to>
    <xdr:sp macro="" textlink="">
      <xdr:nvSpPr>
        <xdr:cNvPr id="3" name="角丸四角形 4">
          <a:extLst>
            <a:ext uri="{FF2B5EF4-FFF2-40B4-BE49-F238E27FC236}">
              <a16:creationId xmlns:a16="http://schemas.microsoft.com/office/drawing/2014/main" id="{CD9338F0-DE31-45A4-885C-C1521F3197D1}"/>
            </a:ext>
          </a:extLst>
        </xdr:cNvPr>
        <xdr:cNvSpPr/>
      </xdr:nvSpPr>
      <xdr:spPr>
        <a:xfrm>
          <a:off x="11820525" y="166687"/>
          <a:ext cx="1895474" cy="639178"/>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12</xdr:col>
      <xdr:colOff>47626</xdr:colOff>
      <xdr:row>24</xdr:row>
      <xdr:rowOff>59528</xdr:rowOff>
    </xdr:from>
    <xdr:to>
      <xdr:col>26</xdr:col>
      <xdr:colOff>107158</xdr:colOff>
      <xdr:row>35</xdr:row>
      <xdr:rowOff>250030</xdr:rowOff>
    </xdr:to>
    <xdr:sp macro="" textlink="">
      <xdr:nvSpPr>
        <xdr:cNvPr id="4" name="テキスト ボックス 3">
          <a:extLst>
            <a:ext uri="{FF2B5EF4-FFF2-40B4-BE49-F238E27FC236}">
              <a16:creationId xmlns:a16="http://schemas.microsoft.com/office/drawing/2014/main" id="{51F8D136-5DA0-480D-9A99-F83E5FD39AAC}"/>
            </a:ext>
          </a:extLst>
        </xdr:cNvPr>
        <xdr:cNvSpPr txBox="1"/>
      </xdr:nvSpPr>
      <xdr:spPr>
        <a:xfrm>
          <a:off x="7524751" y="7060403"/>
          <a:ext cx="6738938"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・複数の会社の役員をしている場合、各社における常勤・非常勤の別を記入する。特に複数の宅建業者の役員を兼ねている場合は、それぞれの申請内容に相違が無いよう注意してください。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twoCellAnchor>
    <xdr:from>
      <xdr:col>29</xdr:col>
      <xdr:colOff>130342</xdr:colOff>
      <xdr:row>0</xdr:row>
      <xdr:rowOff>190500</xdr:rowOff>
    </xdr:from>
    <xdr:to>
      <xdr:col>34</xdr:col>
      <xdr:colOff>23812</xdr:colOff>
      <xdr:row>2</xdr:row>
      <xdr:rowOff>290764</xdr:rowOff>
    </xdr:to>
    <xdr:sp macro="" textlink="">
      <xdr:nvSpPr>
        <xdr:cNvPr id="5" name="角丸四角形 14">
          <a:extLst>
            <a:ext uri="{FF2B5EF4-FFF2-40B4-BE49-F238E27FC236}">
              <a16:creationId xmlns:a16="http://schemas.microsoft.com/office/drawing/2014/main" id="{B449F626-4925-4E4A-957F-221AAD65D23B}"/>
            </a:ext>
          </a:extLst>
        </xdr:cNvPr>
        <xdr:cNvSpPr/>
      </xdr:nvSpPr>
      <xdr:spPr>
        <a:xfrm>
          <a:off x="241333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8</xdr:row>
      <xdr:rowOff>214312</xdr:rowOff>
    </xdr:from>
    <xdr:to>
      <xdr:col>21</xdr:col>
      <xdr:colOff>445009</xdr:colOff>
      <xdr:row>14</xdr:row>
      <xdr:rowOff>254339</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155531" y="2809875"/>
          <a:ext cx="5505165" cy="13473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123825</xdr:colOff>
      <xdr:row>0</xdr:row>
      <xdr:rowOff>2383</xdr:rowOff>
    </xdr:from>
    <xdr:to>
      <xdr:col>21</xdr:col>
      <xdr:colOff>259556</xdr:colOff>
      <xdr:row>4</xdr:row>
      <xdr:rowOff>166688</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7648575" y="2383"/>
          <a:ext cx="5398294" cy="1235868"/>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kumimoji="1" lang="ja-JP" altLang="en-US" sz="2800"/>
            <a:t>←直接こちらに入力ください。</a:t>
          </a:r>
          <a:endParaRPr kumimoji="1" lang="en-US" altLang="ja-JP" sz="2800"/>
        </a:p>
        <a:p>
          <a:pPr algn="l"/>
          <a:endParaRPr kumimoji="1" lang="ja-JP" altLang="en-US" sz="18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295275</xdr:colOff>
      <xdr:row>0</xdr:row>
      <xdr:rowOff>154781</xdr:rowOff>
    </xdr:from>
    <xdr:to>
      <xdr:col>25</xdr:col>
      <xdr:colOff>1142999</xdr:colOff>
      <xdr:row>3</xdr:row>
      <xdr:rowOff>31959</xdr:rowOff>
    </xdr:to>
    <xdr:sp macro="" textlink="">
      <xdr:nvSpPr>
        <xdr:cNvPr id="2" name="角丸四角形 4">
          <a:extLst>
            <a:ext uri="{FF2B5EF4-FFF2-40B4-BE49-F238E27FC236}">
              <a16:creationId xmlns:a16="http://schemas.microsoft.com/office/drawing/2014/main" id="{31E004BF-4B4F-4FBD-8426-597F2EF762DC}"/>
            </a:ext>
          </a:extLst>
        </xdr:cNvPr>
        <xdr:cNvSpPr/>
      </xdr:nvSpPr>
      <xdr:spPr>
        <a:xfrm>
          <a:off x="11915775" y="154781"/>
          <a:ext cx="1895474" cy="591553"/>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見　本</a:t>
          </a:r>
        </a:p>
      </xdr:txBody>
    </xdr:sp>
    <xdr:clientData/>
  </xdr:twoCellAnchor>
  <xdr:twoCellAnchor>
    <xdr:from>
      <xdr:col>29</xdr:col>
      <xdr:colOff>130342</xdr:colOff>
      <xdr:row>1</xdr:row>
      <xdr:rowOff>0</xdr:rowOff>
    </xdr:from>
    <xdr:to>
      <xdr:col>34</xdr:col>
      <xdr:colOff>23812</xdr:colOff>
      <xdr:row>2</xdr:row>
      <xdr:rowOff>290764</xdr:rowOff>
    </xdr:to>
    <xdr:sp macro="" textlink="">
      <xdr:nvSpPr>
        <xdr:cNvPr id="4" name="角丸四角形 14">
          <a:extLst>
            <a:ext uri="{FF2B5EF4-FFF2-40B4-BE49-F238E27FC236}">
              <a16:creationId xmlns:a16="http://schemas.microsoft.com/office/drawing/2014/main" id="{85E51603-02D4-45D3-80D7-0E29B10952CF}"/>
            </a:ext>
          </a:extLst>
        </xdr:cNvPr>
        <xdr:cNvSpPr/>
      </xdr:nvSpPr>
      <xdr:spPr>
        <a:xfrm>
          <a:off x="20018542" y="171450"/>
          <a:ext cx="3322470" cy="338389"/>
        </a:xfrm>
        <a:prstGeom prst="round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chemeClr val="tx1"/>
              </a:solidFill>
            </a:rPr>
            <a:t> 見 本 ２</a:t>
          </a:r>
        </a:p>
      </xdr:txBody>
    </xdr:sp>
    <xdr:clientData/>
  </xdr:twoCellAnchor>
  <xdr:twoCellAnchor>
    <xdr:from>
      <xdr:col>12</xdr:col>
      <xdr:colOff>130969</xdr:colOff>
      <xdr:row>26</xdr:row>
      <xdr:rowOff>202406</xdr:rowOff>
    </xdr:from>
    <xdr:to>
      <xdr:col>26</xdr:col>
      <xdr:colOff>190501</xdr:colOff>
      <xdr:row>39</xdr:row>
      <xdr:rowOff>154783</xdr:rowOff>
    </xdr:to>
    <xdr:sp macro="" textlink="">
      <xdr:nvSpPr>
        <xdr:cNvPr id="8" name="テキスト ボックス 7">
          <a:extLst>
            <a:ext uri="{FF2B5EF4-FFF2-40B4-BE49-F238E27FC236}">
              <a16:creationId xmlns:a16="http://schemas.microsoft.com/office/drawing/2014/main" id="{3BB5DC2D-2326-4E5F-AA9B-126CA6D216DF}"/>
            </a:ext>
          </a:extLst>
        </xdr:cNvPr>
        <xdr:cNvSpPr txBox="1"/>
      </xdr:nvSpPr>
      <xdr:spPr>
        <a:xfrm>
          <a:off x="7608094" y="6715125"/>
          <a:ext cx="6596063" cy="3202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rgbClr val="FF0000"/>
              </a:solidFill>
            </a:rPr>
            <a:t>※</a:t>
          </a:r>
          <a:r>
            <a:rPr kumimoji="1" lang="ja-JP" altLang="en-US" sz="1200" b="1">
              <a:solidFill>
                <a:srgbClr val="FF0000"/>
              </a:solidFill>
            </a:rPr>
            <a:t>職歴の書き方についての注意事項</a:t>
          </a:r>
          <a:endParaRPr kumimoji="1" lang="en-US" altLang="ja-JP" sz="1200" b="1">
            <a:solidFill>
              <a:srgbClr val="FF0000"/>
            </a:solidFill>
          </a:endParaRPr>
        </a:p>
        <a:p>
          <a:r>
            <a:rPr kumimoji="1" lang="ja-JP" altLang="en-US" sz="1200"/>
            <a:t>・最終学歴を含めず、現在に至るまでの就職先名・就任先名及び勤務内容（営業・経理・総務等）役名（代表取締役・顧問・監査役等）を記入してください。</a:t>
          </a:r>
          <a:endParaRPr kumimoji="1" lang="en-US" altLang="ja-JP" sz="1200"/>
        </a:p>
        <a:p>
          <a:r>
            <a:rPr kumimoji="1" lang="ja-JP" altLang="en-US" sz="1200"/>
            <a:t>・職歴を省略しないでください。</a:t>
          </a:r>
          <a:endParaRPr kumimoji="1" lang="en-US" altLang="ja-JP" sz="1200"/>
        </a:p>
        <a:p>
          <a:r>
            <a:rPr kumimoji="1" lang="ja-JP" altLang="en-US" sz="1200"/>
            <a:t>・無職等のある場合、その期間を記入してください。</a:t>
          </a:r>
          <a:endParaRPr kumimoji="1" lang="en-US" altLang="ja-JP" sz="1200"/>
        </a:p>
        <a:p>
          <a:r>
            <a:rPr kumimoji="1" lang="ja-JP" altLang="en-US" sz="1200"/>
            <a:t>・最終学歴は記入不要です。（在学中の場合のみ、その旨を記入してください。）</a:t>
          </a:r>
          <a:endParaRPr kumimoji="1" lang="en-US" altLang="ja-JP" sz="1200"/>
        </a:p>
        <a:p>
          <a:r>
            <a:rPr kumimoji="1" lang="ja-JP" altLang="en-US" sz="1200"/>
            <a:t>・今回の申請に係る職名等は必ず記入してください。</a:t>
          </a:r>
          <a:endParaRPr kumimoji="1" lang="en-US" altLang="ja-JP" sz="1200"/>
        </a:p>
        <a:p>
          <a:r>
            <a:rPr kumimoji="1" lang="ja-JP" altLang="en-US" sz="1200"/>
            <a:t>・役員で非常勤の場合はその旨記入してください。</a:t>
          </a:r>
          <a:endParaRPr kumimoji="1" lang="en-US" altLang="ja-JP" sz="1200"/>
        </a:p>
        <a:p>
          <a:r>
            <a:rPr kumimoji="1" lang="ja-JP" altLang="en-US" sz="1200"/>
            <a:t>・職務内容については、実態にそって営業、設計、経理などわかりやすく記入。</a:t>
          </a:r>
          <a:endParaRPr kumimoji="1" lang="en-US" altLang="ja-JP" sz="1200"/>
        </a:p>
        <a:p>
          <a:r>
            <a:rPr kumimoji="1" lang="ja-JP" altLang="en-US" sz="1200"/>
            <a:t>・複数の会社の役員をしている場合、各社における常勤・非常勤の別を記入する。特に複数の宅建業者の役員を兼ねている場合は、それぞれの申請内容に相違が内容注意してください。</a:t>
          </a:r>
          <a:endParaRPr kumimoji="1" lang="en-US" altLang="ja-JP" sz="1200"/>
        </a:p>
        <a:p>
          <a:r>
            <a:rPr kumimoji="1" lang="ja-JP" altLang="en-US" sz="1200"/>
            <a:t>・役員に関しては登記簿謄本記載の就任日を記入。</a:t>
          </a:r>
          <a:endParaRPr kumimoji="1" lang="en-US" altLang="ja-JP" sz="1200"/>
        </a:p>
        <a:p>
          <a:r>
            <a:rPr kumimoji="1" lang="ja-JP" altLang="en-US" sz="1200"/>
            <a:t>・政令使用人、専任取引士に就退任した場合は、就任した日付を必ず記入する。</a:t>
          </a:r>
          <a:endParaRPr kumimoji="1" lang="en-US" altLang="ja-JP" sz="1200"/>
        </a:p>
        <a:p>
          <a:r>
            <a:rPr kumimoji="1" lang="ja-JP" altLang="en-US" sz="1200"/>
            <a:t>・代表者が別法人の役員で尚且つ専任の宅地建物取引士を兼務する場合は、常勤性、専任性についての理由書の添付が必要。</a:t>
          </a:r>
          <a:r>
            <a:rPr kumimoji="1" lang="en-US" altLang="ja-JP" sz="1200"/>
            <a:t>※</a:t>
          </a:r>
          <a:r>
            <a:rPr kumimoji="1" lang="ja-JP" altLang="en-US" sz="1200"/>
            <a:t>右記見本２参照</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gbiz-id.go.jp/top/" TargetMode="External"/><Relationship Id="rId1" Type="http://schemas.openxmlformats.org/officeDocument/2006/relationships/hyperlink" Target="https://www.denshinofu.pref.hyogo.lg.jp/eps-nofu/RS10114/00941"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6.xml"/><Relationship Id="rId5" Type="http://schemas.openxmlformats.org/officeDocument/2006/relationships/image" Target="../media/image18.emf"/><Relationship Id="rId4" Type="http://schemas.openxmlformats.org/officeDocument/2006/relationships/package" Target="../embeddings/Microsoft_Word_Document.doc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mlit.go.jp/GuestPortal?ec=302&amp;startURL=%2Fs%2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9196-1FD3-4541-8C7F-BB1F7AB68EA7}">
  <sheetPr>
    <tabColor rgb="FFFFFF00"/>
    <pageSetUpPr fitToPage="1"/>
  </sheetPr>
  <dimension ref="A1:B39"/>
  <sheetViews>
    <sheetView showGridLines="0" tabSelected="1" view="pageBreakPreview" zoomScale="80" zoomScaleNormal="100" zoomScaleSheetLayoutView="80" workbookViewId="0"/>
  </sheetViews>
  <sheetFormatPr defaultRowHeight="18.75"/>
  <cols>
    <col min="1" max="1" width="49.125" style="861" customWidth="1"/>
    <col min="2" max="2" width="41.375" style="861" customWidth="1"/>
    <col min="3" max="16384" width="9" style="861"/>
  </cols>
  <sheetData>
    <row r="1" spans="1:2" ht="22.5">
      <c r="A1" s="864" t="s">
        <v>4774</v>
      </c>
    </row>
    <row r="2" spans="1:2" ht="22.5">
      <c r="A2" s="863" t="s">
        <v>4775</v>
      </c>
      <c r="B2" s="866" t="s">
        <v>4772</v>
      </c>
    </row>
    <row r="10" spans="1:2">
      <c r="B10" s="861" t="s">
        <v>4773</v>
      </c>
    </row>
    <row r="39" spans="1:2" ht="22.5">
      <c r="A39" s="863" t="s">
        <v>4778</v>
      </c>
      <c r="B39" s="865" t="s">
        <v>4769</v>
      </c>
    </row>
  </sheetData>
  <phoneticPr fontId="6"/>
  <hyperlinks>
    <hyperlink ref="B39" r:id="rId1" display="https://www.denshinofu.pref.hyogo.lg.jp/eps-nofu/RS10114/00941" xr:uid="{6ED7897C-51B6-4D40-8F14-93F9074F1290}"/>
    <hyperlink ref="B2" r:id="rId2" xr:uid="{37F3AA67-085D-45D3-BDD9-0EDD0CAF5704}"/>
  </hyperlinks>
  <printOptions horizontalCentered="1" verticalCentered="1"/>
  <pageMargins left="0.70866141732283472" right="0.70866141732283472" top="0.74803149606299213" bottom="0.74803149606299213" header="0.31496062992125984" footer="0.31496062992125984"/>
  <pageSetup paperSize="9" scale="74"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8B4EA-2BA4-41BA-8E6A-8CA9DD9DB4B4}">
  <sheetPr>
    <tabColor theme="9" tint="0.39997558519241921"/>
  </sheetPr>
  <dimension ref="A1:U41"/>
  <sheetViews>
    <sheetView showGridLines="0" zoomScale="80" zoomScaleNormal="80" zoomScaleSheetLayoutView="85" workbookViewId="0">
      <selection activeCell="B7" sqref="B7"/>
    </sheetView>
  </sheetViews>
  <sheetFormatPr defaultRowHeight="20.100000000000001" customHeight="1"/>
  <cols>
    <col min="1" max="1" width="2.625" style="60" customWidth="1"/>
    <col min="2" max="10" width="9.625" style="60" customWidth="1"/>
    <col min="11" max="11" width="2.625" style="60" customWidth="1"/>
    <col min="12" max="16384" width="9" style="60"/>
  </cols>
  <sheetData>
    <row r="1" spans="1:21" s="64" customFormat="1" ht="33.950000000000003" customHeight="1">
      <c r="A1" s="60"/>
      <c r="B1" s="60"/>
      <c r="C1" s="60"/>
      <c r="D1" s="60"/>
      <c r="E1" s="60"/>
      <c r="F1" s="60"/>
      <c r="G1" s="60"/>
      <c r="H1" s="60"/>
      <c r="I1" s="60"/>
      <c r="J1" s="60"/>
      <c r="K1" s="60"/>
      <c r="L1" s="61"/>
      <c r="M1" s="61"/>
      <c r="N1" s="61"/>
      <c r="O1" s="61"/>
      <c r="P1" s="61"/>
      <c r="Q1" s="61"/>
      <c r="R1" s="61"/>
      <c r="S1" s="61"/>
      <c r="U1" s="65"/>
    </row>
    <row r="2" spans="1:21" ht="15.95" customHeight="1">
      <c r="B2" s="509" t="s">
        <v>4488</v>
      </c>
      <c r="C2" s="509"/>
      <c r="D2" s="509"/>
      <c r="E2" s="509"/>
      <c r="F2" s="509"/>
      <c r="G2" s="509"/>
      <c r="H2" s="509"/>
      <c r="I2" s="509"/>
      <c r="J2" s="509"/>
    </row>
    <row r="3" spans="1:21" ht="24.95" customHeight="1">
      <c r="B3" s="141"/>
      <c r="C3" s="129"/>
      <c r="D3" s="129"/>
      <c r="E3" s="129"/>
      <c r="F3" s="129"/>
      <c r="G3" s="129"/>
      <c r="H3" s="129"/>
      <c r="I3" s="129"/>
      <c r="J3" s="130"/>
    </row>
    <row r="4" spans="1:21" ht="24.95" customHeight="1">
      <c r="B4" s="142"/>
      <c r="J4" s="131"/>
    </row>
    <row r="5" spans="1:21" ht="20.100000000000001" customHeight="1">
      <c r="B5" s="142"/>
      <c r="J5" s="131"/>
    </row>
    <row r="6" spans="1:21" ht="20.100000000000001" customHeight="1">
      <c r="B6" s="142"/>
      <c r="J6" s="131"/>
    </row>
    <row r="7" spans="1:21" ht="39.950000000000003" customHeight="1">
      <c r="B7" s="70"/>
      <c r="C7" s="335"/>
      <c r="D7" s="335"/>
      <c r="E7" s="335"/>
      <c r="F7" s="335"/>
      <c r="G7" s="335"/>
      <c r="H7" s="335"/>
      <c r="I7" s="335"/>
      <c r="J7" s="336"/>
    </row>
    <row r="8" spans="1:21" ht="20.100000000000001" customHeight="1">
      <c r="B8" s="70"/>
      <c r="C8" s="335"/>
      <c r="D8" s="335"/>
      <c r="E8" s="335"/>
      <c r="F8" s="335"/>
      <c r="G8" s="335"/>
      <c r="H8" s="335"/>
      <c r="I8" s="335"/>
      <c r="J8" s="336"/>
    </row>
    <row r="9" spans="1:21" ht="20.100000000000001" customHeight="1">
      <c r="B9" s="70"/>
      <c r="C9" s="335"/>
      <c r="D9" s="335"/>
      <c r="E9" s="335"/>
      <c r="F9" s="335"/>
      <c r="G9" s="335"/>
      <c r="H9" s="335"/>
      <c r="I9" s="335"/>
      <c r="J9" s="336"/>
    </row>
    <row r="10" spans="1:21" ht="20.100000000000001" customHeight="1">
      <c r="B10" s="70"/>
      <c r="C10" s="335"/>
      <c r="D10" s="335"/>
      <c r="E10" s="335"/>
      <c r="F10" s="335"/>
      <c r="G10" s="335"/>
      <c r="H10" s="335"/>
      <c r="I10" s="335"/>
      <c r="J10" s="336"/>
    </row>
    <row r="11" spans="1:21" ht="20.100000000000001" customHeight="1">
      <c r="B11" s="70"/>
      <c r="C11" s="335"/>
      <c r="D11" s="335"/>
      <c r="E11" s="335"/>
      <c r="F11" s="335"/>
      <c r="G11" s="335"/>
      <c r="H11" s="335"/>
      <c r="I11" s="335"/>
      <c r="J11" s="336"/>
    </row>
    <row r="12" spans="1:21" ht="20.100000000000001" customHeight="1">
      <c r="B12" s="70"/>
      <c r="C12" s="335"/>
      <c r="D12" s="335"/>
      <c r="E12" s="335"/>
      <c r="F12" s="335"/>
      <c r="G12" s="335"/>
      <c r="H12" s="335"/>
      <c r="I12" s="335"/>
      <c r="J12" s="336"/>
    </row>
    <row r="13" spans="1:21" ht="20.100000000000001" customHeight="1">
      <c r="B13" s="70"/>
      <c r="C13" s="335"/>
      <c r="D13" s="335"/>
      <c r="E13" s="335"/>
      <c r="F13" s="335"/>
      <c r="G13" s="335"/>
      <c r="H13" s="335"/>
      <c r="I13" s="335"/>
      <c r="J13" s="336"/>
    </row>
    <row r="14" spans="1:21" ht="20.100000000000001" customHeight="1">
      <c r="B14" s="70"/>
      <c r="C14" s="335"/>
      <c r="D14" s="335"/>
      <c r="E14" s="335"/>
      <c r="F14" s="335"/>
      <c r="G14" s="335"/>
      <c r="H14" s="335"/>
      <c r="I14" s="335"/>
      <c r="J14" s="336"/>
    </row>
    <row r="15" spans="1:21" ht="20.100000000000001" customHeight="1">
      <c r="B15" s="70"/>
      <c r="C15" s="335"/>
      <c r="D15" s="335"/>
      <c r="E15" s="335"/>
      <c r="F15" s="335"/>
      <c r="G15" s="335"/>
      <c r="H15" s="335"/>
      <c r="I15" s="335"/>
      <c r="J15" s="336"/>
    </row>
    <row r="16" spans="1:21" ht="39.950000000000003" customHeight="1">
      <c r="B16" s="70"/>
      <c r="C16" s="335"/>
      <c r="D16" s="335"/>
      <c r="E16" s="335"/>
      <c r="F16" s="335"/>
      <c r="G16" s="335"/>
      <c r="H16" s="335"/>
      <c r="I16" s="335"/>
      <c r="J16" s="336"/>
    </row>
    <row r="17" spans="2:10" ht="39.950000000000003" customHeight="1">
      <c r="B17" s="70"/>
      <c r="C17" s="335"/>
      <c r="D17" s="335"/>
      <c r="E17" s="335"/>
      <c r="F17" s="335"/>
      <c r="G17" s="335"/>
      <c r="H17" s="335"/>
      <c r="I17" s="335"/>
      <c r="J17" s="336"/>
    </row>
    <row r="18" spans="2:10" ht="20.100000000000001" customHeight="1">
      <c r="B18" s="70"/>
      <c r="C18" s="335"/>
      <c r="D18" s="335"/>
      <c r="E18" s="335"/>
      <c r="F18" s="335"/>
      <c r="G18" s="335"/>
      <c r="H18" s="335"/>
      <c r="I18" s="335"/>
      <c r="J18" s="336"/>
    </row>
    <row r="19" spans="2:10" ht="20.100000000000001" customHeight="1">
      <c r="B19" s="70"/>
      <c r="C19" s="335"/>
      <c r="D19" s="335"/>
      <c r="E19" s="335"/>
      <c r="F19" s="335"/>
      <c r="G19" s="335"/>
      <c r="H19" s="335"/>
      <c r="I19" s="335"/>
      <c r="J19" s="336"/>
    </row>
    <row r="20" spans="2:10" ht="20.100000000000001" customHeight="1">
      <c r="B20" s="70"/>
      <c r="C20" s="335"/>
      <c r="D20" s="335"/>
      <c r="E20" s="335"/>
      <c r="F20" s="335"/>
      <c r="G20" s="335"/>
      <c r="H20" s="335"/>
      <c r="I20" s="335"/>
      <c r="J20" s="336"/>
    </row>
    <row r="21" spans="2:10" ht="20.100000000000001" customHeight="1">
      <c r="B21" s="70"/>
      <c r="C21" s="335"/>
      <c r="D21" s="335"/>
      <c r="E21" s="335"/>
      <c r="F21" s="335"/>
      <c r="G21" s="335"/>
      <c r="H21" s="335"/>
      <c r="I21" s="335"/>
      <c r="J21" s="336"/>
    </row>
    <row r="22" spans="2:10" ht="50.1" customHeight="1">
      <c r="B22" s="70"/>
      <c r="C22" s="335"/>
      <c r="D22" s="335"/>
      <c r="E22" s="335"/>
      <c r="F22" s="335"/>
      <c r="G22" s="335"/>
      <c r="H22" s="335"/>
      <c r="I22" s="335"/>
      <c r="J22" s="336"/>
    </row>
    <row r="23" spans="2:10" ht="50.1" customHeight="1">
      <c r="B23" s="70"/>
      <c r="C23" s="335"/>
      <c r="D23" s="335"/>
      <c r="E23" s="335"/>
      <c r="F23" s="335"/>
      <c r="G23" s="335"/>
      <c r="H23" s="335"/>
      <c r="I23" s="335"/>
      <c r="J23" s="336"/>
    </row>
    <row r="24" spans="2:10" ht="50.1" customHeight="1">
      <c r="B24" s="70"/>
      <c r="C24" s="335"/>
      <c r="D24" s="335"/>
      <c r="E24" s="335"/>
      <c r="F24" s="335"/>
      <c r="G24" s="335"/>
      <c r="H24" s="335"/>
      <c r="I24" s="335"/>
      <c r="J24" s="336"/>
    </row>
    <row r="25" spans="2:10" ht="50.1" customHeight="1">
      <c r="B25" s="70"/>
      <c r="C25" s="335"/>
      <c r="D25" s="335"/>
      <c r="E25" s="335"/>
      <c r="F25" s="335"/>
      <c r="G25" s="335"/>
      <c r="H25" s="335"/>
      <c r="I25" s="335"/>
      <c r="J25" s="336"/>
    </row>
    <row r="26" spans="2:10" ht="50.1" customHeight="1">
      <c r="B26" s="70"/>
      <c r="C26" s="335"/>
      <c r="D26" s="335"/>
      <c r="E26" s="335"/>
      <c r="F26" s="335"/>
      <c r="G26" s="335"/>
      <c r="H26" s="335"/>
      <c r="I26" s="335"/>
      <c r="J26" s="336"/>
    </row>
    <row r="27" spans="2:10" ht="20.100000000000001" customHeight="1">
      <c r="B27" s="70"/>
      <c r="C27" s="335"/>
      <c r="D27" s="335"/>
      <c r="E27" s="335"/>
      <c r="F27" s="335"/>
      <c r="G27" s="335"/>
      <c r="H27" s="335"/>
      <c r="I27" s="335"/>
      <c r="J27" s="336"/>
    </row>
    <row r="28" spans="2:10" ht="20.100000000000001" customHeight="1">
      <c r="B28" s="337"/>
      <c r="C28" s="338"/>
      <c r="D28" s="338"/>
      <c r="E28" s="338"/>
      <c r="F28" s="338"/>
      <c r="G28" s="338"/>
      <c r="H28" s="338"/>
      <c r="I28" s="338"/>
      <c r="J28" s="339"/>
    </row>
    <row r="30" spans="2:10" ht="33" customHeight="1"/>
    <row r="31" spans="2:10" ht="20.100000000000001" customHeight="1">
      <c r="B31" s="64"/>
      <c r="C31" s="63"/>
      <c r="D31" s="62"/>
      <c r="E31" s="62"/>
      <c r="F31" s="61"/>
      <c r="G31" s="61"/>
      <c r="H31" s="61"/>
      <c r="I31" s="61"/>
      <c r="J31" s="61"/>
    </row>
    <row r="41" spans="1:11" ht="20.100000000000001" customHeight="1">
      <c r="A41" s="62"/>
      <c r="K41" s="61"/>
    </row>
  </sheetData>
  <sheetProtection sheet="1" scenarios="1"/>
  <mergeCells count="1">
    <mergeCell ref="B2:J2"/>
  </mergeCells>
  <phoneticPr fontId="6"/>
  <pageMargins left="0.78740157480314965" right="0.23622047244094491" top="0.35433070866141736" bottom="0.35433070866141736" header="0.31496062992125984" footer="0.31496062992125984"/>
  <pageSetup paperSize="9" scale="96" orientation="portrait" horizontalDpi="300" verticalDpi="300" r:id="rId1"/>
  <headerFooter alignWithMargins="0"/>
  <drawing r:id="rId2"/>
  <legacyDrawing r:id="rId3"/>
  <oleObjects>
    <mc:AlternateContent xmlns:mc="http://schemas.openxmlformats.org/markup-compatibility/2006">
      <mc:Choice Requires="x14">
        <oleObject progId="Word.Document.12" shapeId="22533" r:id="rId4">
          <objectPr defaultSize="0" r:id="rId5">
            <anchor moveWithCells="1">
              <from>
                <xdr:col>11</xdr:col>
                <xdr:colOff>209550</xdr:colOff>
                <xdr:row>0</xdr:row>
                <xdr:rowOff>381000</xdr:rowOff>
              </from>
              <to>
                <xdr:col>21</xdr:col>
                <xdr:colOff>76200</xdr:colOff>
                <xdr:row>28</xdr:row>
                <xdr:rowOff>104775</xdr:rowOff>
              </to>
            </anchor>
          </objectPr>
        </oleObject>
      </mc:Choice>
      <mc:Fallback>
        <oleObject progId="Word.Document.12" shapeId="22533"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C55F-3B71-43DA-B171-3A229641CD3D}">
  <sheetPr>
    <tabColor theme="9" tint="0.39997558519241921"/>
  </sheetPr>
  <dimension ref="A1:P30"/>
  <sheetViews>
    <sheetView showGridLines="0" zoomScale="80" zoomScaleNormal="80" workbookViewId="0">
      <selection activeCell="N1" sqref="N1:P4"/>
    </sheetView>
  </sheetViews>
  <sheetFormatPr defaultColWidth="26.875" defaultRowHeight="13.5"/>
  <cols>
    <col min="1" max="1" width="26.875" style="209"/>
    <col min="2" max="2" width="6.625" style="209" customWidth="1"/>
    <col min="3" max="3" width="3.5" style="209" bestFit="1" customWidth="1"/>
    <col min="4" max="4" width="6.625" style="209" customWidth="1"/>
    <col min="5" max="5" width="9.125" style="209" customWidth="1"/>
    <col min="6" max="6" width="7.5" style="209" bestFit="1" customWidth="1"/>
    <col min="7" max="7" width="3.5" style="209" bestFit="1" customWidth="1"/>
    <col min="8" max="8" width="6.625" style="209" customWidth="1"/>
    <col min="9" max="9" width="7.5" style="209" bestFit="1" customWidth="1"/>
    <col min="10" max="10" width="4.125" style="209" customWidth="1"/>
    <col min="11" max="11" width="6.625" style="209" customWidth="1"/>
    <col min="12" max="12" width="5.5" style="209" bestFit="1" customWidth="1"/>
    <col min="13" max="13" width="2.625" style="209" customWidth="1"/>
    <col min="14" max="16384" width="26.875" style="209"/>
  </cols>
  <sheetData>
    <row r="1" spans="1:16" ht="34.5" customHeight="1">
      <c r="A1" s="687" t="s">
        <v>4645</v>
      </c>
      <c r="B1" s="687"/>
      <c r="C1" s="687"/>
      <c r="D1" s="687"/>
      <c r="E1" s="687"/>
      <c r="F1" s="687"/>
      <c r="G1" s="687"/>
      <c r="H1" s="687"/>
      <c r="I1" s="687"/>
      <c r="J1" s="687"/>
      <c r="K1" s="687"/>
      <c r="L1" s="687"/>
      <c r="M1" s="207"/>
      <c r="N1" s="684" t="s">
        <v>4768</v>
      </c>
      <c r="O1" s="684"/>
      <c r="P1" s="684"/>
    </row>
    <row r="2" spans="1:16" ht="14.25">
      <c r="M2" s="207"/>
      <c r="N2" s="684"/>
      <c r="O2" s="684"/>
      <c r="P2" s="684"/>
    </row>
    <row r="3" spans="1:16" ht="49.5" customHeight="1">
      <c r="A3" s="686" t="s">
        <v>4646</v>
      </c>
      <c r="B3" s="686"/>
      <c r="C3" s="686"/>
      <c r="D3" s="686"/>
      <c r="E3" s="686"/>
      <c r="F3" s="686"/>
      <c r="G3" s="686"/>
      <c r="H3" s="686"/>
      <c r="I3" s="686"/>
      <c r="J3" s="686"/>
      <c r="K3" s="686"/>
      <c r="L3" s="686"/>
      <c r="N3" s="684"/>
      <c r="O3" s="684"/>
      <c r="P3" s="684"/>
    </row>
    <row r="4" spans="1:16" ht="13.5" customHeight="1">
      <c r="N4" s="684"/>
      <c r="O4" s="684"/>
      <c r="P4" s="684"/>
    </row>
    <row r="5" spans="1:16" ht="45" customHeight="1">
      <c r="A5" s="291" t="s">
        <v>4647</v>
      </c>
      <c r="B5" s="688"/>
      <c r="C5" s="689"/>
      <c r="D5" s="689"/>
      <c r="E5" s="689"/>
      <c r="F5" s="689"/>
      <c r="G5" s="689"/>
      <c r="H5" s="689"/>
      <c r="I5" s="689"/>
      <c r="J5" s="689"/>
      <c r="K5" s="689"/>
      <c r="L5" s="690"/>
      <c r="N5" s="333" t="s">
        <v>4710</v>
      </c>
    </row>
    <row r="6" spans="1:16" ht="45" customHeight="1">
      <c r="A6" s="246" t="s">
        <v>4648</v>
      </c>
      <c r="B6" s="691"/>
      <c r="C6" s="692"/>
      <c r="D6" s="692"/>
      <c r="E6" s="692"/>
      <c r="F6" s="692"/>
      <c r="G6" s="692"/>
      <c r="H6" s="692"/>
      <c r="I6" s="692"/>
      <c r="J6" s="692"/>
      <c r="K6" s="692"/>
      <c r="L6" s="693"/>
    </row>
    <row r="7" spans="1:16" ht="45" customHeight="1">
      <c r="A7" s="246" t="s">
        <v>4659</v>
      </c>
      <c r="B7" s="695" t="s">
        <v>4663</v>
      </c>
      <c r="C7" s="696"/>
      <c r="D7" s="696"/>
      <c r="E7" s="697"/>
      <c r="F7" s="697"/>
      <c r="G7" s="294" t="s">
        <v>4660</v>
      </c>
      <c r="H7" s="295" t="s">
        <v>4664</v>
      </c>
      <c r="I7" s="295"/>
      <c r="J7" s="294"/>
      <c r="K7" s="305"/>
      <c r="L7" s="296" t="s">
        <v>4661</v>
      </c>
    </row>
    <row r="8" spans="1:16" ht="45" customHeight="1">
      <c r="A8" s="291" t="s">
        <v>4649</v>
      </c>
      <c r="B8" s="698"/>
      <c r="C8" s="699"/>
      <c r="D8" s="699"/>
      <c r="E8" s="699"/>
      <c r="F8" s="699"/>
      <c r="G8" s="699"/>
      <c r="H8" s="699"/>
      <c r="I8" s="699"/>
      <c r="J8" s="699"/>
      <c r="K8" s="699"/>
      <c r="L8" s="700"/>
    </row>
    <row r="9" spans="1:16" ht="30" customHeight="1">
      <c r="A9" s="694" t="s">
        <v>4655</v>
      </c>
      <c r="B9" s="701" t="s">
        <v>4662</v>
      </c>
      <c r="C9" s="702"/>
      <c r="D9" s="304"/>
      <c r="E9" s="292" t="s">
        <v>10</v>
      </c>
      <c r="F9" s="292" t="s">
        <v>4670</v>
      </c>
      <c r="G9" s="703"/>
      <c r="H9" s="703"/>
      <c r="I9" s="703"/>
      <c r="J9" s="703"/>
      <c r="K9" s="292" t="s">
        <v>4665</v>
      </c>
      <c r="L9" s="274"/>
    </row>
    <row r="10" spans="1:16" ht="30" customHeight="1">
      <c r="A10" s="694"/>
      <c r="B10" s="302"/>
      <c r="C10" s="293" t="s">
        <v>4666</v>
      </c>
      <c r="D10" s="303"/>
      <c r="E10" s="293" t="s">
        <v>4667</v>
      </c>
      <c r="F10" s="303"/>
      <c r="G10" s="293" t="s">
        <v>4666</v>
      </c>
      <c r="H10" s="303"/>
      <c r="I10" s="293" t="s">
        <v>4668</v>
      </c>
      <c r="J10" s="293"/>
      <c r="K10" s="303"/>
      <c r="L10" s="272" t="s">
        <v>4669</v>
      </c>
    </row>
    <row r="11" spans="1:16" ht="30" customHeight="1">
      <c r="A11" s="694" t="s">
        <v>4656</v>
      </c>
      <c r="B11" s="701" t="s">
        <v>4662</v>
      </c>
      <c r="C11" s="702"/>
      <c r="D11" s="304"/>
      <c r="E11" s="292" t="s">
        <v>10</v>
      </c>
      <c r="F11" s="292" t="s">
        <v>4670</v>
      </c>
      <c r="G11" s="685"/>
      <c r="H11" s="685"/>
      <c r="I11" s="685"/>
      <c r="J11" s="685"/>
      <c r="K11" s="292" t="s">
        <v>4665</v>
      </c>
      <c r="L11" s="274"/>
    </row>
    <row r="12" spans="1:16" ht="30" customHeight="1">
      <c r="A12" s="694"/>
      <c r="B12" s="302"/>
      <c r="C12" s="293" t="s">
        <v>4666</v>
      </c>
      <c r="D12" s="303"/>
      <c r="E12" s="293" t="s">
        <v>4667</v>
      </c>
      <c r="F12" s="303"/>
      <c r="G12" s="293" t="s">
        <v>4666</v>
      </c>
      <c r="H12" s="303"/>
      <c r="I12" s="293" t="s">
        <v>4668</v>
      </c>
      <c r="J12" s="293"/>
      <c r="K12" s="303"/>
      <c r="L12" s="272" t="s">
        <v>4669</v>
      </c>
    </row>
    <row r="13" spans="1:16" ht="30" customHeight="1">
      <c r="A13" s="694" t="s">
        <v>4657</v>
      </c>
      <c r="B13" s="299"/>
      <c r="C13" s="708" t="s">
        <v>4671</v>
      </c>
      <c r="D13" s="708"/>
      <c r="E13" s="301"/>
      <c r="F13" s="708" t="s">
        <v>4673</v>
      </c>
      <c r="G13" s="708"/>
      <c r="H13" s="301"/>
      <c r="I13" s="292" t="s">
        <v>4674</v>
      </c>
      <c r="J13" s="292"/>
      <c r="K13" s="292"/>
      <c r="L13" s="274"/>
    </row>
    <row r="14" spans="1:16" ht="30" customHeight="1">
      <c r="A14" s="694"/>
      <c r="B14" s="300"/>
      <c r="C14" s="709" t="s">
        <v>4672</v>
      </c>
      <c r="D14" s="709"/>
      <c r="E14" s="692"/>
      <c r="F14" s="692"/>
      <c r="G14" s="692"/>
      <c r="H14" s="692"/>
      <c r="I14" s="692"/>
      <c r="J14" s="692"/>
      <c r="K14" s="692"/>
      <c r="L14" s="272" t="s">
        <v>135</v>
      </c>
    </row>
    <row r="15" spans="1:16" ht="45" customHeight="1">
      <c r="A15" s="291" t="s">
        <v>4658</v>
      </c>
      <c r="B15" s="710"/>
      <c r="C15" s="711"/>
      <c r="D15" s="711"/>
      <c r="E15" s="711"/>
      <c r="F15" s="711"/>
      <c r="G15" s="711"/>
      <c r="H15" s="711"/>
      <c r="I15" s="711"/>
      <c r="J15" s="711"/>
      <c r="K15" s="711"/>
      <c r="L15" s="712"/>
    </row>
    <row r="17" spans="1:12" ht="15.95" customHeight="1">
      <c r="A17" s="211" t="s">
        <v>4679</v>
      </c>
    </row>
    <row r="18" spans="1:12" ht="15.95" customHeight="1">
      <c r="A18" s="686" t="s">
        <v>4678</v>
      </c>
      <c r="B18" s="686"/>
      <c r="C18" s="686"/>
      <c r="D18" s="686"/>
      <c r="E18" s="686"/>
      <c r="F18" s="686"/>
      <c r="G18" s="686"/>
      <c r="H18" s="686"/>
      <c r="I18" s="686"/>
      <c r="J18" s="686"/>
      <c r="K18" s="686"/>
      <c r="L18" s="686"/>
    </row>
    <row r="19" spans="1:12" ht="15.95" customHeight="1">
      <c r="A19" s="211" t="s">
        <v>4677</v>
      </c>
    </row>
    <row r="20" spans="1:12" ht="32.1" customHeight="1">
      <c r="A20" s="686" t="s">
        <v>4676</v>
      </c>
      <c r="B20" s="686"/>
      <c r="C20" s="686"/>
      <c r="D20" s="686"/>
      <c r="E20" s="686"/>
      <c r="F20" s="686"/>
      <c r="G20" s="686"/>
      <c r="H20" s="686"/>
      <c r="I20" s="686"/>
      <c r="J20" s="686"/>
      <c r="K20" s="686"/>
      <c r="L20" s="686"/>
    </row>
    <row r="21" spans="1:12">
      <c r="A21" s="211" t="s">
        <v>4650</v>
      </c>
    </row>
    <row r="22" spans="1:12">
      <c r="A22" s="707" t="s">
        <v>4651</v>
      </c>
      <c r="B22" s="707"/>
      <c r="C22" s="707"/>
      <c r="D22" s="707"/>
      <c r="E22" s="707"/>
      <c r="F22" s="707"/>
      <c r="G22" s="707"/>
      <c r="H22" s="707"/>
      <c r="I22" s="707"/>
      <c r="J22" s="707"/>
      <c r="K22" s="707"/>
      <c r="L22" s="707"/>
    </row>
    <row r="23" spans="1:12">
      <c r="A23" s="211"/>
      <c r="I23" s="706" t="s">
        <v>4627</v>
      </c>
      <c r="J23" s="706"/>
      <c r="K23" s="706"/>
      <c r="L23" s="706"/>
    </row>
    <row r="24" spans="1:12">
      <c r="D24" s="298" t="s">
        <v>4652</v>
      </c>
    </row>
    <row r="25" spans="1:12" ht="30.95" customHeight="1">
      <c r="E25" s="290" t="s">
        <v>4675</v>
      </c>
      <c r="F25" s="704"/>
      <c r="G25" s="704"/>
      <c r="H25" s="704"/>
      <c r="I25" s="704"/>
      <c r="J25" s="704"/>
      <c r="K25" s="704"/>
      <c r="L25" s="704"/>
    </row>
    <row r="26" spans="1:12" ht="30.95" customHeight="1">
      <c r="E26" s="290" t="s">
        <v>18</v>
      </c>
      <c r="F26" s="705"/>
      <c r="G26" s="705"/>
      <c r="H26" s="705"/>
      <c r="I26" s="705"/>
      <c r="J26" s="705"/>
      <c r="K26" s="705"/>
      <c r="L26" s="705"/>
    </row>
    <row r="27" spans="1:12">
      <c r="D27" s="298" t="s">
        <v>4653</v>
      </c>
    </row>
    <row r="28" spans="1:12" ht="30.95" customHeight="1">
      <c r="E28" s="290" t="s">
        <v>2</v>
      </c>
      <c r="F28" s="705"/>
      <c r="G28" s="705"/>
      <c r="H28" s="705"/>
      <c r="I28" s="705"/>
      <c r="J28" s="705"/>
      <c r="K28" s="705"/>
      <c r="L28" s="705"/>
    </row>
    <row r="29" spans="1:12" ht="30.95" customHeight="1">
      <c r="E29" s="290" t="s">
        <v>18</v>
      </c>
      <c r="F29" s="705"/>
      <c r="G29" s="705"/>
      <c r="H29" s="705"/>
      <c r="I29" s="705"/>
      <c r="J29" s="705"/>
      <c r="K29" s="705"/>
      <c r="L29" s="705"/>
    </row>
    <row r="30" spans="1:12">
      <c r="E30" s="297" t="s">
        <v>4654</v>
      </c>
    </row>
  </sheetData>
  <sheetProtection sheet="1" objects="1" scenarios="1"/>
  <protectedRanges>
    <protectedRange sqref="E13 B15:L15 B12:B14 F12 H12:H13 K12 G11:J11 B10 D9:D12 F10 G9:J9 H10 K10 B8:L8 E7:F7 K7 B5:L6 I23:L23 F25:L26 F28:L29 E14:K14" name="範囲1"/>
  </protectedRanges>
  <mergeCells count="28">
    <mergeCell ref="A18:L18"/>
    <mergeCell ref="A20:L20"/>
    <mergeCell ref="A22:L22"/>
    <mergeCell ref="C13:D13"/>
    <mergeCell ref="C14:D14"/>
    <mergeCell ref="F13:G13"/>
    <mergeCell ref="E14:K14"/>
    <mergeCell ref="B15:L15"/>
    <mergeCell ref="A13:A14"/>
    <mergeCell ref="F25:L25"/>
    <mergeCell ref="F26:L26"/>
    <mergeCell ref="F28:L28"/>
    <mergeCell ref="F29:L29"/>
    <mergeCell ref="I23:L23"/>
    <mergeCell ref="N1:P4"/>
    <mergeCell ref="G11:J11"/>
    <mergeCell ref="A3:L3"/>
    <mergeCell ref="A1:L1"/>
    <mergeCell ref="B5:L5"/>
    <mergeCell ref="B6:L6"/>
    <mergeCell ref="A9:A10"/>
    <mergeCell ref="A11:A12"/>
    <mergeCell ref="B7:D7"/>
    <mergeCell ref="E7:F7"/>
    <mergeCell ref="B8:L8"/>
    <mergeCell ref="B9:C9"/>
    <mergeCell ref="G9:J9"/>
    <mergeCell ref="B11:C11"/>
  </mergeCells>
  <phoneticPr fontId="6"/>
  <pageMargins left="0.59055118110236227" right="0.31496062992125984" top="0.74803149606299213"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285750</xdr:colOff>
                    <xdr:row>11</xdr:row>
                    <xdr:rowOff>381000</xdr:rowOff>
                  </from>
                  <to>
                    <xdr:col>2</xdr:col>
                    <xdr:colOff>133350</xdr:colOff>
                    <xdr:row>13</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4</xdr:col>
                    <xdr:colOff>476250</xdr:colOff>
                    <xdr:row>12</xdr:row>
                    <xdr:rowOff>0</xdr:rowOff>
                  </from>
                  <to>
                    <xdr:col>5</xdr:col>
                    <xdr:colOff>133350</xdr:colOff>
                    <xdr:row>13</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7</xdr:col>
                    <xdr:colOff>285750</xdr:colOff>
                    <xdr:row>12</xdr:row>
                    <xdr:rowOff>0</xdr:rowOff>
                  </from>
                  <to>
                    <xdr:col>8</xdr:col>
                    <xdr:colOff>133350</xdr:colOff>
                    <xdr:row>13</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1</xdr:col>
                    <xdr:colOff>285750</xdr:colOff>
                    <xdr:row>13</xdr:row>
                    <xdr:rowOff>0</xdr:rowOff>
                  </from>
                  <to>
                    <xdr:col>2</xdr:col>
                    <xdr:colOff>133350</xdr:colOff>
                    <xdr:row>14</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CD05B-0FFA-45D3-9A03-73F95F007ED9}">
  <sheetPr>
    <tabColor theme="8" tint="0.39997558519241921"/>
    <pageSetUpPr fitToPage="1"/>
  </sheetPr>
  <dimension ref="A1:AG46"/>
  <sheetViews>
    <sheetView zoomScale="80" zoomScaleNormal="80" zoomScaleSheetLayoutView="80" workbookViewId="0">
      <selection activeCell="B9" sqref="B9:D9"/>
    </sheetView>
  </sheetViews>
  <sheetFormatPr defaultColWidth="9" defaultRowHeight="20.100000000000001" customHeight="1"/>
  <cols>
    <col min="1" max="1" width="5" style="71" customWidth="1"/>
    <col min="2" max="2" width="1.625" style="71" customWidth="1"/>
    <col min="3" max="3" width="23.375" style="319" customWidth="1"/>
    <col min="4" max="4" width="1.625" style="71" customWidth="1"/>
    <col min="5" max="5" width="1.75" style="71" customWidth="1"/>
    <col min="6" max="6" width="46.25" style="319" customWidth="1"/>
    <col min="7" max="8" width="1.625" style="71" customWidth="1"/>
    <col min="9" max="9" width="23.625" style="319" customWidth="1"/>
    <col min="10" max="10" width="1.625" style="71" customWidth="1"/>
    <col min="11" max="11" width="5.375" style="71" customWidth="1"/>
    <col min="12" max="16384" width="9" style="71"/>
  </cols>
  <sheetData>
    <row r="1" spans="1:33" ht="20.100000000000001" customHeight="1">
      <c r="A1" s="747"/>
      <c r="B1" s="747"/>
      <c r="C1" s="747"/>
      <c r="D1" s="747"/>
      <c r="E1" s="747"/>
      <c r="F1" s="747"/>
      <c r="G1" s="747"/>
      <c r="H1" s="747"/>
      <c r="I1" s="747"/>
      <c r="J1" s="747"/>
      <c r="K1" s="747"/>
    </row>
    <row r="2" spans="1:33" ht="24.95" customHeight="1">
      <c r="A2" s="60"/>
      <c r="B2" s="754" t="s">
        <v>4705</v>
      </c>
      <c r="C2" s="754"/>
      <c r="D2" s="754"/>
      <c r="E2" s="754"/>
      <c r="F2" s="754"/>
      <c r="G2" s="754"/>
      <c r="H2" s="754"/>
      <c r="I2" s="754"/>
      <c r="J2" s="754"/>
    </row>
    <row r="3" spans="1:33" ht="24.75" customHeight="1">
      <c r="B3" s="443" t="s">
        <v>4704</v>
      </c>
      <c r="C3" s="443"/>
      <c r="D3" s="443"/>
      <c r="E3" s="443"/>
      <c r="F3" s="443"/>
      <c r="G3" s="443"/>
      <c r="H3" s="443"/>
      <c r="I3" s="443"/>
      <c r="J3" s="443"/>
    </row>
    <row r="4" spans="1:33" ht="12.75" customHeight="1">
      <c r="B4" s="750"/>
      <c r="C4" s="750"/>
      <c r="D4" s="750"/>
      <c r="E4" s="750"/>
      <c r="F4" s="750"/>
      <c r="G4" s="750"/>
      <c r="H4" s="750"/>
      <c r="I4" s="750"/>
      <c r="J4" s="750"/>
    </row>
    <row r="5" spans="1:33" ht="37.5" customHeight="1">
      <c r="B5" s="751" t="s">
        <v>4703</v>
      </c>
      <c r="C5" s="752"/>
      <c r="D5" s="752"/>
      <c r="E5" s="752"/>
      <c r="F5" s="752"/>
      <c r="G5" s="752"/>
      <c r="H5" s="752"/>
      <c r="I5" s="752"/>
      <c r="J5" s="753"/>
    </row>
    <row r="6" spans="1:33" ht="10.5" customHeight="1">
      <c r="B6" s="757"/>
      <c r="C6" s="755" t="s">
        <v>4701</v>
      </c>
      <c r="D6" s="758"/>
      <c r="E6" s="748"/>
      <c r="F6" s="755" t="s">
        <v>15</v>
      </c>
      <c r="G6" s="749"/>
      <c r="H6" s="759"/>
      <c r="I6" s="760" t="s">
        <v>4700</v>
      </c>
      <c r="J6" s="756"/>
    </row>
    <row r="7" spans="1:33" ht="43.5" customHeight="1">
      <c r="B7" s="740"/>
      <c r="C7" s="742"/>
      <c r="D7" s="744"/>
      <c r="E7" s="746"/>
      <c r="F7" s="742"/>
      <c r="G7" s="736"/>
      <c r="H7" s="738"/>
      <c r="I7" s="732"/>
      <c r="J7" s="734"/>
    </row>
    <row r="8" spans="1:33" ht="14.25" customHeight="1">
      <c r="B8" s="715"/>
      <c r="C8" s="716"/>
      <c r="D8" s="717"/>
      <c r="E8" s="718"/>
      <c r="F8" s="719"/>
      <c r="G8" s="719"/>
      <c r="H8" s="722"/>
      <c r="I8" s="723"/>
      <c r="J8" s="724"/>
    </row>
    <row r="9" spans="1:33" ht="26.25" customHeight="1">
      <c r="B9" s="728"/>
      <c r="C9" s="729"/>
      <c r="D9" s="730"/>
      <c r="E9" s="720"/>
      <c r="F9" s="721"/>
      <c r="G9" s="721"/>
      <c r="H9" s="725"/>
      <c r="I9" s="726"/>
      <c r="J9" s="727"/>
    </row>
    <row r="10" spans="1:33" ht="14.25" customHeight="1">
      <c r="B10" s="715"/>
      <c r="C10" s="716"/>
      <c r="D10" s="717"/>
      <c r="E10" s="718"/>
      <c r="F10" s="719"/>
      <c r="G10" s="719"/>
      <c r="H10" s="722"/>
      <c r="I10" s="723"/>
      <c r="J10" s="724"/>
    </row>
    <row r="11" spans="1:33" ht="26.25" customHeight="1">
      <c r="B11" s="728"/>
      <c r="C11" s="729"/>
      <c r="D11" s="730"/>
      <c r="E11" s="720"/>
      <c r="F11" s="721"/>
      <c r="G11" s="721"/>
      <c r="H11" s="725"/>
      <c r="I11" s="726"/>
      <c r="J11" s="727"/>
    </row>
    <row r="12" spans="1:33" ht="14.25" customHeight="1">
      <c r="B12" s="715"/>
      <c r="C12" s="716"/>
      <c r="D12" s="717"/>
      <c r="E12" s="718"/>
      <c r="F12" s="719"/>
      <c r="G12" s="719"/>
      <c r="H12" s="722"/>
      <c r="I12" s="723"/>
      <c r="J12" s="724"/>
    </row>
    <row r="13" spans="1:33" ht="26.25" customHeight="1">
      <c r="B13" s="728"/>
      <c r="C13" s="729"/>
      <c r="D13" s="730"/>
      <c r="E13" s="720"/>
      <c r="F13" s="721"/>
      <c r="G13" s="721"/>
      <c r="H13" s="725"/>
      <c r="I13" s="726"/>
      <c r="J13" s="727"/>
    </row>
    <row r="14" spans="1:33" ht="14.25" customHeight="1">
      <c r="B14" s="715"/>
      <c r="C14" s="716"/>
      <c r="D14" s="717"/>
      <c r="E14" s="718"/>
      <c r="F14" s="719"/>
      <c r="G14" s="719"/>
      <c r="H14" s="722"/>
      <c r="I14" s="723"/>
      <c r="J14" s="724"/>
    </row>
    <row r="15" spans="1:33" ht="26.25" customHeight="1">
      <c r="B15" s="728"/>
      <c r="C15" s="729"/>
      <c r="D15" s="730"/>
      <c r="E15" s="720"/>
      <c r="F15" s="721"/>
      <c r="G15" s="721"/>
      <c r="H15" s="725"/>
      <c r="I15" s="726"/>
      <c r="J15" s="727"/>
      <c r="Y15" s="259"/>
      <c r="Z15" s="259"/>
      <c r="AA15" s="259"/>
      <c r="AB15" s="259"/>
      <c r="AC15" s="259"/>
      <c r="AD15" s="259"/>
      <c r="AE15" s="259"/>
      <c r="AF15" s="259"/>
      <c r="AG15" s="259"/>
    </row>
    <row r="16" spans="1:33" ht="14.25" customHeight="1">
      <c r="B16" s="715"/>
      <c r="C16" s="716"/>
      <c r="D16" s="717"/>
      <c r="E16" s="718"/>
      <c r="F16" s="719"/>
      <c r="G16" s="719"/>
      <c r="H16" s="722"/>
      <c r="I16" s="723"/>
      <c r="J16" s="724"/>
      <c r="K16" s="328"/>
    </row>
    <row r="17" spans="2:10" ht="26.25" customHeight="1">
      <c r="B17" s="728"/>
      <c r="C17" s="729"/>
      <c r="D17" s="730"/>
      <c r="E17" s="720"/>
      <c r="F17" s="721"/>
      <c r="G17" s="721"/>
      <c r="H17" s="725"/>
      <c r="I17" s="726"/>
      <c r="J17" s="727"/>
    </row>
    <row r="18" spans="2:10" ht="14.25" customHeight="1">
      <c r="B18" s="715"/>
      <c r="C18" s="716"/>
      <c r="D18" s="717"/>
      <c r="E18" s="718"/>
      <c r="F18" s="719"/>
      <c r="G18" s="719"/>
      <c r="H18" s="722"/>
      <c r="I18" s="723"/>
      <c r="J18" s="724"/>
    </row>
    <row r="19" spans="2:10" ht="26.25" customHeight="1">
      <c r="B19" s="728"/>
      <c r="C19" s="729"/>
      <c r="D19" s="730"/>
      <c r="E19" s="720"/>
      <c r="F19" s="721"/>
      <c r="G19" s="721"/>
      <c r="H19" s="725"/>
      <c r="I19" s="726"/>
      <c r="J19" s="727"/>
    </row>
    <row r="20" spans="2:10" ht="14.25" customHeight="1">
      <c r="B20" s="715"/>
      <c r="C20" s="716"/>
      <c r="D20" s="717"/>
      <c r="E20" s="718"/>
      <c r="F20" s="719"/>
      <c r="G20" s="719"/>
      <c r="H20" s="722"/>
      <c r="I20" s="723"/>
      <c r="J20" s="724"/>
    </row>
    <row r="21" spans="2:10" ht="26.25" customHeight="1">
      <c r="B21" s="728"/>
      <c r="C21" s="729"/>
      <c r="D21" s="730"/>
      <c r="E21" s="720"/>
      <c r="F21" s="721"/>
      <c r="G21" s="721"/>
      <c r="H21" s="725"/>
      <c r="I21" s="726"/>
      <c r="J21" s="727"/>
    </row>
    <row r="22" spans="2:10" ht="37.5" customHeight="1">
      <c r="B22" s="751" t="s">
        <v>4702</v>
      </c>
      <c r="C22" s="752"/>
      <c r="D22" s="752"/>
      <c r="E22" s="752"/>
      <c r="F22" s="752"/>
      <c r="G22" s="752"/>
      <c r="H22" s="752"/>
      <c r="I22" s="752"/>
      <c r="J22" s="753"/>
    </row>
    <row r="23" spans="2:10" ht="10.5" customHeight="1">
      <c r="B23" s="739"/>
      <c r="C23" s="741" t="s">
        <v>4701</v>
      </c>
      <c r="D23" s="743"/>
      <c r="E23" s="745"/>
      <c r="F23" s="741" t="s">
        <v>15</v>
      </c>
      <c r="G23" s="735"/>
      <c r="H23" s="737"/>
      <c r="I23" s="731" t="s">
        <v>4700</v>
      </c>
      <c r="J23" s="733"/>
    </row>
    <row r="24" spans="2:10" ht="39.75" customHeight="1">
      <c r="B24" s="740"/>
      <c r="C24" s="742"/>
      <c r="D24" s="744"/>
      <c r="E24" s="746"/>
      <c r="F24" s="742"/>
      <c r="G24" s="736"/>
      <c r="H24" s="738"/>
      <c r="I24" s="732"/>
      <c r="J24" s="734"/>
    </row>
    <row r="25" spans="2:10" ht="14.25" customHeight="1">
      <c r="B25" s="715"/>
      <c r="C25" s="716"/>
      <c r="D25" s="717"/>
      <c r="E25" s="718"/>
      <c r="F25" s="719"/>
      <c r="G25" s="719"/>
      <c r="H25" s="722"/>
      <c r="I25" s="723"/>
      <c r="J25" s="724"/>
    </row>
    <row r="26" spans="2:10" ht="30" customHeight="1">
      <c r="B26" s="728"/>
      <c r="C26" s="729"/>
      <c r="D26" s="730"/>
      <c r="E26" s="720"/>
      <c r="F26" s="721"/>
      <c r="G26" s="721"/>
      <c r="H26" s="725"/>
      <c r="I26" s="726"/>
      <c r="J26" s="727"/>
    </row>
    <row r="27" spans="2:10" ht="14.25" customHeight="1">
      <c r="B27" s="715"/>
      <c r="C27" s="716"/>
      <c r="D27" s="717"/>
      <c r="E27" s="718"/>
      <c r="F27" s="719"/>
      <c r="G27" s="719"/>
      <c r="H27" s="722"/>
      <c r="I27" s="723"/>
      <c r="J27" s="724"/>
    </row>
    <row r="28" spans="2:10" ht="30" customHeight="1">
      <c r="B28" s="728"/>
      <c r="C28" s="729"/>
      <c r="D28" s="730"/>
      <c r="E28" s="720"/>
      <c r="F28" s="721"/>
      <c r="G28" s="721"/>
      <c r="H28" s="725"/>
      <c r="I28" s="726"/>
      <c r="J28" s="727"/>
    </row>
    <row r="29" spans="2:10" ht="14.25" customHeight="1">
      <c r="B29" s="715"/>
      <c r="C29" s="716"/>
      <c r="D29" s="717"/>
      <c r="E29" s="718"/>
      <c r="F29" s="719"/>
      <c r="G29" s="719"/>
      <c r="H29" s="722"/>
      <c r="I29" s="723"/>
      <c r="J29" s="724"/>
    </row>
    <row r="30" spans="2:10" ht="30" customHeight="1">
      <c r="B30" s="728"/>
      <c r="C30" s="729"/>
      <c r="D30" s="730"/>
      <c r="E30" s="720"/>
      <c r="F30" s="721"/>
      <c r="G30" s="721"/>
      <c r="H30" s="725"/>
      <c r="I30" s="726"/>
      <c r="J30" s="727"/>
    </row>
    <row r="31" spans="2:10" ht="14.25" customHeight="1">
      <c r="B31" s="715"/>
      <c r="C31" s="716"/>
      <c r="D31" s="717"/>
      <c r="E31" s="718"/>
      <c r="F31" s="719"/>
      <c r="G31" s="719"/>
      <c r="H31" s="722"/>
      <c r="I31" s="723"/>
      <c r="J31" s="724"/>
    </row>
    <row r="32" spans="2:10" ht="30" customHeight="1">
      <c r="B32" s="728"/>
      <c r="C32" s="729"/>
      <c r="D32" s="730"/>
      <c r="E32" s="720"/>
      <c r="F32" s="721"/>
      <c r="G32" s="721"/>
      <c r="H32" s="725"/>
      <c r="I32" s="726"/>
      <c r="J32" s="727"/>
    </row>
    <row r="33" spans="2:14" ht="14.25" customHeight="1">
      <c r="B33" s="715"/>
      <c r="C33" s="716"/>
      <c r="D33" s="717"/>
      <c r="E33" s="718"/>
      <c r="F33" s="719"/>
      <c r="G33" s="719"/>
      <c r="H33" s="722"/>
      <c r="I33" s="723"/>
      <c r="J33" s="724"/>
    </row>
    <row r="34" spans="2:14" ht="30" customHeight="1">
      <c r="B34" s="728"/>
      <c r="C34" s="729"/>
      <c r="D34" s="730"/>
      <c r="E34" s="720"/>
      <c r="F34" s="721"/>
      <c r="G34" s="721"/>
      <c r="H34" s="725"/>
      <c r="I34" s="726"/>
      <c r="J34" s="727"/>
    </row>
    <row r="35" spans="2:14" ht="14.25" customHeight="1">
      <c r="B35" s="715"/>
      <c r="C35" s="716"/>
      <c r="D35" s="717"/>
      <c r="E35" s="718"/>
      <c r="F35" s="719"/>
      <c r="G35" s="719"/>
      <c r="H35" s="722"/>
      <c r="I35" s="723"/>
      <c r="J35" s="724"/>
    </row>
    <row r="36" spans="2:14" ht="30" customHeight="1">
      <c r="B36" s="728"/>
      <c r="C36" s="729"/>
      <c r="D36" s="730"/>
      <c r="E36" s="720"/>
      <c r="F36" s="721"/>
      <c r="G36" s="721"/>
      <c r="H36" s="725"/>
      <c r="I36" s="726"/>
      <c r="J36" s="727"/>
    </row>
    <row r="37" spans="2:14" ht="14.25" customHeight="1">
      <c r="B37" s="715"/>
      <c r="C37" s="716"/>
      <c r="D37" s="717"/>
      <c r="E37" s="718"/>
      <c r="F37" s="719"/>
      <c r="G37" s="719"/>
      <c r="H37" s="722"/>
      <c r="I37" s="723"/>
      <c r="J37" s="724"/>
    </row>
    <row r="38" spans="2:14" ht="30" customHeight="1">
      <c r="B38" s="728"/>
      <c r="C38" s="729"/>
      <c r="D38" s="730"/>
      <c r="E38" s="720"/>
      <c r="F38" s="721"/>
      <c r="G38" s="721"/>
      <c r="H38" s="725"/>
      <c r="I38" s="726"/>
      <c r="J38" s="727"/>
    </row>
    <row r="39" spans="2:14" ht="14.25" customHeight="1">
      <c r="B39" s="327"/>
      <c r="C39" s="325"/>
      <c r="D39" s="327"/>
      <c r="E39" s="326"/>
      <c r="F39" s="325"/>
      <c r="G39" s="323"/>
      <c r="H39" s="323"/>
      <c r="I39" s="324"/>
      <c r="J39" s="323"/>
    </row>
    <row r="40" spans="2:14" ht="20.100000000000001" customHeight="1">
      <c r="B40" s="71" t="s">
        <v>19</v>
      </c>
    </row>
    <row r="41" spans="2:14" ht="29.25" customHeight="1">
      <c r="C41" s="71"/>
      <c r="F41" s="713" t="s">
        <v>4627</v>
      </c>
      <c r="G41" s="713"/>
    </row>
    <row r="42" spans="2:14" ht="47.25" customHeight="1">
      <c r="F42" s="322" t="s">
        <v>18</v>
      </c>
      <c r="G42" s="714"/>
      <c r="H42" s="714"/>
      <c r="I42" s="714"/>
      <c r="J42" s="714"/>
      <c r="K42" s="321"/>
    </row>
    <row r="43" spans="2:14" ht="12.95" customHeight="1"/>
    <row r="44" spans="2:14" ht="11.25" customHeight="1">
      <c r="B44" s="71" t="s">
        <v>4699</v>
      </c>
      <c r="C44" s="71"/>
      <c r="F44" s="71"/>
      <c r="I44" s="71"/>
    </row>
    <row r="45" spans="2:14" ht="20.100000000000001" customHeight="1">
      <c r="B45" s="761" t="s">
        <v>4698</v>
      </c>
      <c r="C45" s="761"/>
      <c r="D45" s="761"/>
      <c r="E45" s="761"/>
      <c r="F45" s="761"/>
      <c r="G45" s="761"/>
      <c r="H45" s="761"/>
      <c r="I45" s="761"/>
      <c r="J45" s="761"/>
      <c r="K45" s="320"/>
      <c r="L45" s="320"/>
      <c r="M45" s="320"/>
      <c r="N45" s="320"/>
    </row>
    <row r="46" spans="2:14" ht="20.100000000000001" customHeight="1">
      <c r="B46" s="761"/>
      <c r="C46" s="761"/>
      <c r="D46" s="761"/>
      <c r="E46" s="761"/>
      <c r="F46" s="761"/>
      <c r="G46" s="761"/>
      <c r="H46" s="761"/>
      <c r="I46" s="761"/>
      <c r="J46" s="761"/>
      <c r="K46" s="320"/>
      <c r="L46" s="320"/>
      <c r="M46" s="320"/>
      <c r="N46" s="320"/>
    </row>
  </sheetData>
  <sheetProtection sheet="1" objects="1" scenarios="1"/>
  <protectedRanges>
    <protectedRange sqref="F41 G42 B8:D21 H8:J21 B25:D38 H25:J38" name="範囲3"/>
    <protectedRange sqref="I42:K42" name="範囲2"/>
    <protectedRange sqref="F41:G41" name="範囲1"/>
  </protectedRanges>
  <mergeCells count="83">
    <mergeCell ref="B8:D8"/>
    <mergeCell ref="B45:J46"/>
    <mergeCell ref="H12:J13"/>
    <mergeCell ref="H20:J21"/>
    <mergeCell ref="H8:J9"/>
    <mergeCell ref="B20:D20"/>
    <mergeCell ref="E20:G21"/>
    <mergeCell ref="E14:G15"/>
    <mergeCell ref="H14:J15"/>
    <mergeCell ref="B15:D15"/>
    <mergeCell ref="B16:D16"/>
    <mergeCell ref="E16:G17"/>
    <mergeCell ref="H16:J17"/>
    <mergeCell ref="B22:J22"/>
    <mergeCell ref="B21:D21"/>
    <mergeCell ref="B10:D10"/>
    <mergeCell ref="E10:G11"/>
    <mergeCell ref="H10:J11"/>
    <mergeCell ref="B11:D11"/>
    <mergeCell ref="B12:D12"/>
    <mergeCell ref="E12:G13"/>
    <mergeCell ref="B13:D13"/>
    <mergeCell ref="E8:G9"/>
    <mergeCell ref="A1:K1"/>
    <mergeCell ref="E6:E7"/>
    <mergeCell ref="G6:G7"/>
    <mergeCell ref="B4:J4"/>
    <mergeCell ref="B5:J5"/>
    <mergeCell ref="B3:J3"/>
    <mergeCell ref="B2:J2"/>
    <mergeCell ref="F6:F7"/>
    <mergeCell ref="J6:J7"/>
    <mergeCell ref="B6:B7"/>
    <mergeCell ref="C6:C7"/>
    <mergeCell ref="D6:D7"/>
    <mergeCell ref="H6:H7"/>
    <mergeCell ref="I6:I7"/>
    <mergeCell ref="B9:D9"/>
    <mergeCell ref="I23:I24"/>
    <mergeCell ref="J23:J24"/>
    <mergeCell ref="G23:G24"/>
    <mergeCell ref="H23:H24"/>
    <mergeCell ref="B23:B24"/>
    <mergeCell ref="C23:C24"/>
    <mergeCell ref="D23:D24"/>
    <mergeCell ref="E23:E24"/>
    <mergeCell ref="F23:F24"/>
    <mergeCell ref="B18:D18"/>
    <mergeCell ref="E18:G19"/>
    <mergeCell ref="H18:J19"/>
    <mergeCell ref="B19:D19"/>
    <mergeCell ref="B14:D14"/>
    <mergeCell ref="B17:D17"/>
    <mergeCell ref="H27:J28"/>
    <mergeCell ref="B28:D28"/>
    <mergeCell ref="B25:D25"/>
    <mergeCell ref="E25:G26"/>
    <mergeCell ref="H25:J26"/>
    <mergeCell ref="B26:D26"/>
    <mergeCell ref="B27:D27"/>
    <mergeCell ref="E27:G28"/>
    <mergeCell ref="B29:D29"/>
    <mergeCell ref="E29:G30"/>
    <mergeCell ref="H29:J30"/>
    <mergeCell ref="B30:D30"/>
    <mergeCell ref="B31:D31"/>
    <mergeCell ref="B35:D35"/>
    <mergeCell ref="E35:G36"/>
    <mergeCell ref="H35:J36"/>
    <mergeCell ref="B36:D36"/>
    <mergeCell ref="B32:D32"/>
    <mergeCell ref="E31:G32"/>
    <mergeCell ref="H31:J32"/>
    <mergeCell ref="B33:D33"/>
    <mergeCell ref="E33:G34"/>
    <mergeCell ref="H33:J34"/>
    <mergeCell ref="B34:D34"/>
    <mergeCell ref="F41:G41"/>
    <mergeCell ref="G42:J42"/>
    <mergeCell ref="B37:D37"/>
    <mergeCell ref="E37:G38"/>
    <mergeCell ref="H37:J38"/>
    <mergeCell ref="B38:D38"/>
  </mergeCells>
  <phoneticPr fontId="6"/>
  <dataValidations count="1">
    <dataValidation allowBlank="1" showInputMessage="1" showErrorMessage="1" prompt="現住所と住民票上の住所が異なる場合、2段書きにすること。_x000a_また居所を証する書類を添付すること。" sqref="E8:G21 E25:G38" xr:uid="{41CE1141-7E3F-4D6B-8ED5-DAA05EE27EAF}"/>
  </dataValidations>
  <pageMargins left="0.59055118110236227" right="0.59055118110236227" top="0.59055118110236227" bottom="0.59055118110236227" header="0.51181102362204722" footer="0.51181102362204722"/>
  <pageSetup paperSize="9" scale="80" orientation="portrait" blackAndWhite="1"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CC164"/>
  <sheetViews>
    <sheetView showGridLines="0" zoomScale="80" zoomScaleNormal="80" zoomScaleSheetLayoutView="80" workbookViewId="0">
      <selection activeCell="AJ14" sqref="AJ14:AS15"/>
    </sheetView>
  </sheetViews>
  <sheetFormatPr defaultColWidth="3.375" defaultRowHeight="15.95" customHeight="1"/>
  <cols>
    <col min="1" max="1" width="3.25" style="248" customWidth="1"/>
    <col min="2" max="2" width="0.5" style="6" customWidth="1"/>
    <col min="3" max="12" width="3.125" style="6" customWidth="1"/>
    <col min="13" max="25" width="2.875" style="6" customWidth="1"/>
    <col min="26" max="27" width="4.625" style="6" customWidth="1"/>
    <col min="28" max="29" width="2.875" style="6" customWidth="1"/>
    <col min="30" max="32" width="3.375" style="6" customWidth="1"/>
    <col min="33" max="33" width="1.5" style="6" customWidth="1"/>
    <col min="34" max="34" width="2.875" style="6" customWidth="1"/>
    <col min="35" max="35" width="3.625" style="37" customWidth="1"/>
    <col min="36" max="36" width="23.625" style="6" customWidth="1"/>
    <col min="37" max="37" width="1.625" style="6" customWidth="1"/>
    <col min="38" max="38" width="5.75" style="6" customWidth="1"/>
    <col min="39" max="39" width="2.5" style="6" customWidth="1"/>
    <col min="40" max="40" width="4" style="6" customWidth="1"/>
    <col min="41" max="41" width="2.875" style="6" customWidth="1"/>
    <col min="42" max="42" width="4" style="6" customWidth="1"/>
    <col min="43" max="43" width="2.875" style="6" customWidth="1"/>
    <col min="44" max="44" width="4" style="6" customWidth="1"/>
    <col min="45" max="45" width="2.875" style="6" customWidth="1"/>
    <col min="46" max="46" width="5.75" style="7" customWidth="1"/>
    <col min="47" max="47" width="1.625" style="6" customWidth="1"/>
    <col min="48" max="48" width="10.125" style="6" customWidth="1"/>
    <col min="49" max="49" width="1.625" style="6" customWidth="1"/>
    <col min="50" max="50" width="8.625" style="6" customWidth="1"/>
    <col min="51" max="51" width="1.625" style="6" customWidth="1"/>
    <col min="52" max="52" width="3.375" style="6"/>
    <col min="53" max="53" width="6.75" style="34" customWidth="1"/>
    <col min="54" max="54" width="0.5" style="6" customWidth="1"/>
    <col min="55" max="55" width="10.375" style="6" customWidth="1"/>
    <col min="56" max="78" width="3.375" style="6"/>
    <col min="79" max="79" width="5" style="6" customWidth="1"/>
    <col min="80" max="259" width="3.375" style="6"/>
    <col min="260" max="260" width="4.625" style="6" customWidth="1"/>
    <col min="261" max="261" width="2.125" style="6" customWidth="1"/>
    <col min="262" max="303" width="2.875" style="6" customWidth="1"/>
    <col min="304" max="515" width="3.375" style="6"/>
    <col min="516" max="516" width="4.625" style="6" customWidth="1"/>
    <col min="517" max="517" width="2.125" style="6" customWidth="1"/>
    <col min="518" max="559" width="2.875" style="6" customWidth="1"/>
    <col min="560" max="771" width="3.375" style="6"/>
    <col min="772" max="772" width="4.625" style="6" customWidth="1"/>
    <col min="773" max="773" width="2.125" style="6" customWidth="1"/>
    <col min="774" max="815" width="2.875" style="6" customWidth="1"/>
    <col min="816" max="1027" width="3.375" style="6"/>
    <col min="1028" max="1028" width="4.625" style="6" customWidth="1"/>
    <col min="1029" max="1029" width="2.125" style="6" customWidth="1"/>
    <col min="1030" max="1071" width="2.875" style="6" customWidth="1"/>
    <col min="1072" max="1283" width="3.375" style="6"/>
    <col min="1284" max="1284" width="4.625" style="6" customWidth="1"/>
    <col min="1285" max="1285" width="2.125" style="6" customWidth="1"/>
    <col min="1286" max="1327" width="2.875" style="6" customWidth="1"/>
    <col min="1328" max="1539" width="3.375" style="6"/>
    <col min="1540" max="1540" width="4.625" style="6" customWidth="1"/>
    <col min="1541" max="1541" width="2.125" style="6" customWidth="1"/>
    <col min="1542" max="1583" width="2.875" style="6" customWidth="1"/>
    <col min="1584" max="1795" width="3.375" style="6"/>
    <col min="1796" max="1796" width="4.625" style="6" customWidth="1"/>
    <col min="1797" max="1797" width="2.125" style="6" customWidth="1"/>
    <col min="1798" max="1839" width="2.875" style="6" customWidth="1"/>
    <col min="1840" max="2051" width="3.375" style="6"/>
    <col min="2052" max="2052" width="4.625" style="6" customWidth="1"/>
    <col min="2053" max="2053" width="2.125" style="6" customWidth="1"/>
    <col min="2054" max="2095" width="2.875" style="6" customWidth="1"/>
    <col min="2096" max="2307" width="3.375" style="6"/>
    <col min="2308" max="2308" width="4.625" style="6" customWidth="1"/>
    <col min="2309" max="2309" width="2.125" style="6" customWidth="1"/>
    <col min="2310" max="2351" width="2.875" style="6" customWidth="1"/>
    <col min="2352" max="2563" width="3.375" style="6"/>
    <col min="2564" max="2564" width="4.625" style="6" customWidth="1"/>
    <col min="2565" max="2565" width="2.125" style="6" customWidth="1"/>
    <col min="2566" max="2607" width="2.875" style="6" customWidth="1"/>
    <col min="2608" max="2819" width="3.375" style="6"/>
    <col min="2820" max="2820" width="4.625" style="6" customWidth="1"/>
    <col min="2821" max="2821" width="2.125" style="6" customWidth="1"/>
    <col min="2822" max="2863" width="2.875" style="6" customWidth="1"/>
    <col min="2864" max="3075" width="3.375" style="6"/>
    <col min="3076" max="3076" width="4.625" style="6" customWidth="1"/>
    <col min="3077" max="3077" width="2.125" style="6" customWidth="1"/>
    <col min="3078" max="3119" width="2.875" style="6" customWidth="1"/>
    <col min="3120" max="3331" width="3.375" style="6"/>
    <col min="3332" max="3332" width="4.625" style="6" customWidth="1"/>
    <col min="3333" max="3333" width="2.125" style="6" customWidth="1"/>
    <col min="3334" max="3375" width="2.875" style="6" customWidth="1"/>
    <col min="3376" max="3587" width="3.375" style="6"/>
    <col min="3588" max="3588" width="4.625" style="6" customWidth="1"/>
    <col min="3589" max="3589" width="2.125" style="6" customWidth="1"/>
    <col min="3590" max="3631" width="2.875" style="6" customWidth="1"/>
    <col min="3632" max="3843" width="3.375" style="6"/>
    <col min="3844" max="3844" width="4.625" style="6" customWidth="1"/>
    <col min="3845" max="3845" width="2.125" style="6" customWidth="1"/>
    <col min="3846" max="3887" width="2.875" style="6" customWidth="1"/>
    <col min="3888" max="4099" width="3.375" style="6"/>
    <col min="4100" max="4100" width="4.625" style="6" customWidth="1"/>
    <col min="4101" max="4101" width="2.125" style="6" customWidth="1"/>
    <col min="4102" max="4143" width="2.875" style="6" customWidth="1"/>
    <col min="4144" max="4355" width="3.375" style="6"/>
    <col min="4356" max="4356" width="4.625" style="6" customWidth="1"/>
    <col min="4357" max="4357" width="2.125" style="6" customWidth="1"/>
    <col min="4358" max="4399" width="2.875" style="6" customWidth="1"/>
    <col min="4400" max="4611" width="3.375" style="6"/>
    <col min="4612" max="4612" width="4.625" style="6" customWidth="1"/>
    <col min="4613" max="4613" width="2.125" style="6" customWidth="1"/>
    <col min="4614" max="4655" width="2.875" style="6" customWidth="1"/>
    <col min="4656" max="4867" width="3.375" style="6"/>
    <col min="4868" max="4868" width="4.625" style="6" customWidth="1"/>
    <col min="4869" max="4869" width="2.125" style="6" customWidth="1"/>
    <col min="4870" max="4911" width="2.875" style="6" customWidth="1"/>
    <col min="4912" max="5123" width="3.375" style="6"/>
    <col min="5124" max="5124" width="4.625" style="6" customWidth="1"/>
    <col min="5125" max="5125" width="2.125" style="6" customWidth="1"/>
    <col min="5126" max="5167" width="2.875" style="6" customWidth="1"/>
    <col min="5168" max="5379" width="3.375" style="6"/>
    <col min="5380" max="5380" width="4.625" style="6" customWidth="1"/>
    <col min="5381" max="5381" width="2.125" style="6" customWidth="1"/>
    <col min="5382" max="5423" width="2.875" style="6" customWidth="1"/>
    <col min="5424" max="5635" width="3.375" style="6"/>
    <col min="5636" max="5636" width="4.625" style="6" customWidth="1"/>
    <col min="5637" max="5637" width="2.125" style="6" customWidth="1"/>
    <col min="5638" max="5679" width="2.875" style="6" customWidth="1"/>
    <col min="5680" max="5891" width="3.375" style="6"/>
    <col min="5892" max="5892" width="4.625" style="6" customWidth="1"/>
    <col min="5893" max="5893" width="2.125" style="6" customWidth="1"/>
    <col min="5894" max="5935" width="2.875" style="6" customWidth="1"/>
    <col min="5936" max="6147" width="3.375" style="6"/>
    <col min="6148" max="6148" width="4.625" style="6" customWidth="1"/>
    <col min="6149" max="6149" width="2.125" style="6" customWidth="1"/>
    <col min="6150" max="6191" width="2.875" style="6" customWidth="1"/>
    <col min="6192" max="6403" width="3.375" style="6"/>
    <col min="6404" max="6404" width="4.625" style="6" customWidth="1"/>
    <col min="6405" max="6405" width="2.125" style="6" customWidth="1"/>
    <col min="6406" max="6447" width="2.875" style="6" customWidth="1"/>
    <col min="6448" max="6659" width="3.375" style="6"/>
    <col min="6660" max="6660" width="4.625" style="6" customWidth="1"/>
    <col min="6661" max="6661" width="2.125" style="6" customWidth="1"/>
    <col min="6662" max="6703" width="2.875" style="6" customWidth="1"/>
    <col min="6704" max="6915" width="3.375" style="6"/>
    <col min="6916" max="6916" width="4.625" style="6" customWidth="1"/>
    <col min="6917" max="6917" width="2.125" style="6" customWidth="1"/>
    <col min="6918" max="6959" width="2.875" style="6" customWidth="1"/>
    <col min="6960" max="7171" width="3.375" style="6"/>
    <col min="7172" max="7172" width="4.625" style="6" customWidth="1"/>
    <col min="7173" max="7173" width="2.125" style="6" customWidth="1"/>
    <col min="7174" max="7215" width="2.875" style="6" customWidth="1"/>
    <col min="7216" max="7427" width="3.375" style="6"/>
    <col min="7428" max="7428" width="4.625" style="6" customWidth="1"/>
    <col min="7429" max="7429" width="2.125" style="6" customWidth="1"/>
    <col min="7430" max="7471" width="2.875" style="6" customWidth="1"/>
    <col min="7472" max="7683" width="3.375" style="6"/>
    <col min="7684" max="7684" width="4.625" style="6" customWidth="1"/>
    <col min="7685" max="7685" width="2.125" style="6" customWidth="1"/>
    <col min="7686" max="7727" width="2.875" style="6" customWidth="1"/>
    <col min="7728" max="7939" width="3.375" style="6"/>
    <col min="7940" max="7940" width="4.625" style="6" customWidth="1"/>
    <col min="7941" max="7941" width="2.125" style="6" customWidth="1"/>
    <col min="7942" max="7983" width="2.875" style="6" customWidth="1"/>
    <col min="7984" max="8195" width="3.375" style="6"/>
    <col min="8196" max="8196" width="4.625" style="6" customWidth="1"/>
    <col min="8197" max="8197" width="2.125" style="6" customWidth="1"/>
    <col min="8198" max="8239" width="2.875" style="6" customWidth="1"/>
    <col min="8240" max="8451" width="3.375" style="6"/>
    <col min="8452" max="8452" width="4.625" style="6" customWidth="1"/>
    <col min="8453" max="8453" width="2.125" style="6" customWidth="1"/>
    <col min="8454" max="8495" width="2.875" style="6" customWidth="1"/>
    <col min="8496" max="8707" width="3.375" style="6"/>
    <col min="8708" max="8708" width="4.625" style="6" customWidth="1"/>
    <col min="8709" max="8709" width="2.125" style="6" customWidth="1"/>
    <col min="8710" max="8751" width="2.875" style="6" customWidth="1"/>
    <col min="8752" max="8963" width="3.375" style="6"/>
    <col min="8964" max="8964" width="4.625" style="6" customWidth="1"/>
    <col min="8965" max="8965" width="2.125" style="6" customWidth="1"/>
    <col min="8966" max="9007" width="2.875" style="6" customWidth="1"/>
    <col min="9008" max="9219" width="3.375" style="6"/>
    <col min="9220" max="9220" width="4.625" style="6" customWidth="1"/>
    <col min="9221" max="9221" width="2.125" style="6" customWidth="1"/>
    <col min="9222" max="9263" width="2.875" style="6" customWidth="1"/>
    <col min="9264" max="9475" width="3.375" style="6"/>
    <col min="9476" max="9476" width="4.625" style="6" customWidth="1"/>
    <col min="9477" max="9477" width="2.125" style="6" customWidth="1"/>
    <col min="9478" max="9519" width="2.875" style="6" customWidth="1"/>
    <col min="9520" max="9731" width="3.375" style="6"/>
    <col min="9732" max="9732" width="4.625" style="6" customWidth="1"/>
    <col min="9733" max="9733" width="2.125" style="6" customWidth="1"/>
    <col min="9734" max="9775" width="2.875" style="6" customWidth="1"/>
    <col min="9776" max="9987" width="3.375" style="6"/>
    <col min="9988" max="9988" width="4.625" style="6" customWidth="1"/>
    <col min="9989" max="9989" width="2.125" style="6" customWidth="1"/>
    <col min="9990" max="10031" width="2.875" style="6" customWidth="1"/>
    <col min="10032" max="10243" width="3.375" style="6"/>
    <col min="10244" max="10244" width="4.625" style="6" customWidth="1"/>
    <col min="10245" max="10245" width="2.125" style="6" customWidth="1"/>
    <col min="10246" max="10287" width="2.875" style="6" customWidth="1"/>
    <col min="10288" max="10499" width="3.375" style="6"/>
    <col min="10500" max="10500" width="4.625" style="6" customWidth="1"/>
    <col min="10501" max="10501" width="2.125" style="6" customWidth="1"/>
    <col min="10502" max="10543" width="2.875" style="6" customWidth="1"/>
    <col min="10544" max="10755" width="3.375" style="6"/>
    <col min="10756" max="10756" width="4.625" style="6" customWidth="1"/>
    <col min="10757" max="10757" width="2.125" style="6" customWidth="1"/>
    <col min="10758" max="10799" width="2.875" style="6" customWidth="1"/>
    <col min="10800" max="11011" width="3.375" style="6"/>
    <col min="11012" max="11012" width="4.625" style="6" customWidth="1"/>
    <col min="11013" max="11013" width="2.125" style="6" customWidth="1"/>
    <col min="11014" max="11055" width="2.875" style="6" customWidth="1"/>
    <col min="11056" max="11267" width="3.375" style="6"/>
    <col min="11268" max="11268" width="4.625" style="6" customWidth="1"/>
    <col min="11269" max="11269" width="2.125" style="6" customWidth="1"/>
    <col min="11270" max="11311" width="2.875" style="6" customWidth="1"/>
    <col min="11312" max="11523" width="3.375" style="6"/>
    <col min="11524" max="11524" width="4.625" style="6" customWidth="1"/>
    <col min="11525" max="11525" width="2.125" style="6" customWidth="1"/>
    <col min="11526" max="11567" width="2.875" style="6" customWidth="1"/>
    <col min="11568" max="11779" width="3.375" style="6"/>
    <col min="11780" max="11780" width="4.625" style="6" customWidth="1"/>
    <col min="11781" max="11781" width="2.125" style="6" customWidth="1"/>
    <col min="11782" max="11823" width="2.875" style="6" customWidth="1"/>
    <col min="11824" max="12035" width="3.375" style="6"/>
    <col min="12036" max="12036" width="4.625" style="6" customWidth="1"/>
    <col min="12037" max="12037" width="2.125" style="6" customWidth="1"/>
    <col min="12038" max="12079" width="2.875" style="6" customWidth="1"/>
    <col min="12080" max="12291" width="3.375" style="6"/>
    <col min="12292" max="12292" width="4.625" style="6" customWidth="1"/>
    <col min="12293" max="12293" width="2.125" style="6" customWidth="1"/>
    <col min="12294" max="12335" width="2.875" style="6" customWidth="1"/>
    <col min="12336" max="12547" width="3.375" style="6"/>
    <col min="12548" max="12548" width="4.625" style="6" customWidth="1"/>
    <col min="12549" max="12549" width="2.125" style="6" customWidth="1"/>
    <col min="12550" max="12591" width="2.875" style="6" customWidth="1"/>
    <col min="12592" max="12803" width="3.375" style="6"/>
    <col min="12804" max="12804" width="4.625" style="6" customWidth="1"/>
    <col min="12805" max="12805" width="2.125" style="6" customWidth="1"/>
    <col min="12806" max="12847" width="2.875" style="6" customWidth="1"/>
    <col min="12848" max="13059" width="3.375" style="6"/>
    <col min="13060" max="13060" width="4.625" style="6" customWidth="1"/>
    <col min="13061" max="13061" width="2.125" style="6" customWidth="1"/>
    <col min="13062" max="13103" width="2.875" style="6" customWidth="1"/>
    <col min="13104" max="13315" width="3.375" style="6"/>
    <col min="13316" max="13316" width="4.625" style="6" customWidth="1"/>
    <col min="13317" max="13317" width="2.125" style="6" customWidth="1"/>
    <col min="13318" max="13359" width="2.875" style="6" customWidth="1"/>
    <col min="13360" max="13571" width="3.375" style="6"/>
    <col min="13572" max="13572" width="4.625" style="6" customWidth="1"/>
    <col min="13573" max="13573" width="2.125" style="6" customWidth="1"/>
    <col min="13574" max="13615" width="2.875" style="6" customWidth="1"/>
    <col min="13616" max="13827" width="3.375" style="6"/>
    <col min="13828" max="13828" width="4.625" style="6" customWidth="1"/>
    <col min="13829" max="13829" width="2.125" style="6" customWidth="1"/>
    <col min="13830" max="13871" width="2.875" style="6" customWidth="1"/>
    <col min="13872" max="14083" width="3.375" style="6"/>
    <col min="14084" max="14084" width="4.625" style="6" customWidth="1"/>
    <col min="14085" max="14085" width="2.125" style="6" customWidth="1"/>
    <col min="14086" max="14127" width="2.875" style="6" customWidth="1"/>
    <col min="14128" max="14339" width="3.375" style="6"/>
    <col min="14340" max="14340" width="4.625" style="6" customWidth="1"/>
    <col min="14341" max="14341" width="2.125" style="6" customWidth="1"/>
    <col min="14342" max="14383" width="2.875" style="6" customWidth="1"/>
    <col min="14384" max="14595" width="3.375" style="6"/>
    <col min="14596" max="14596" width="4.625" style="6" customWidth="1"/>
    <col min="14597" max="14597" width="2.125" style="6" customWidth="1"/>
    <col min="14598" max="14639" width="2.875" style="6" customWidth="1"/>
    <col min="14640" max="14851" width="3.375" style="6"/>
    <col min="14852" max="14852" width="4.625" style="6" customWidth="1"/>
    <col min="14853" max="14853" width="2.125" style="6" customWidth="1"/>
    <col min="14854" max="14895" width="2.875" style="6" customWidth="1"/>
    <col min="14896" max="15107" width="3.375" style="6"/>
    <col min="15108" max="15108" width="4.625" style="6" customWidth="1"/>
    <col min="15109" max="15109" width="2.125" style="6" customWidth="1"/>
    <col min="15110" max="15151" width="2.875" style="6" customWidth="1"/>
    <col min="15152" max="15363" width="3.375" style="6"/>
    <col min="15364" max="15364" width="4.625" style="6" customWidth="1"/>
    <col min="15365" max="15365" width="2.125" style="6" customWidth="1"/>
    <col min="15366" max="15407" width="2.875" style="6" customWidth="1"/>
    <col min="15408" max="15619" width="3.375" style="6"/>
    <col min="15620" max="15620" width="4.625" style="6" customWidth="1"/>
    <col min="15621" max="15621" width="2.125" style="6" customWidth="1"/>
    <col min="15622" max="15663" width="2.875" style="6" customWidth="1"/>
    <col min="15664" max="15875" width="3.375" style="6"/>
    <col min="15876" max="15876" width="4.625" style="6" customWidth="1"/>
    <col min="15877" max="15877" width="2.125" style="6" customWidth="1"/>
    <col min="15878" max="15919" width="2.875" style="6" customWidth="1"/>
    <col min="15920" max="16131" width="3.375" style="6"/>
    <col min="16132" max="16132" width="4.625" style="6" customWidth="1"/>
    <col min="16133" max="16133" width="2.125" style="6" customWidth="1"/>
    <col min="16134" max="16175" width="2.875" style="6" customWidth="1"/>
    <col min="16176" max="16384" width="3.375" style="6"/>
  </cols>
  <sheetData>
    <row r="1" spans="1:81" ht="11.25" customHeight="1">
      <c r="A1" s="785"/>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35"/>
    </row>
    <row r="2" spans="1:81" ht="21" customHeight="1">
      <c r="A2" s="489" t="s">
        <v>4682</v>
      </c>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c r="AH2" s="489"/>
      <c r="AI2" s="36"/>
    </row>
    <row r="3" spans="1:81" ht="15.95" customHeight="1">
      <c r="AD3" s="787" t="s">
        <v>94</v>
      </c>
      <c r="AE3" s="787"/>
      <c r="AF3" s="787"/>
    </row>
    <row r="4" spans="1:81" ht="15.95" customHeight="1">
      <c r="AD4" s="38" t="s">
        <v>40</v>
      </c>
      <c r="AE4" s="39" t="s">
        <v>64</v>
      </c>
      <c r="AF4" s="40" t="s">
        <v>65</v>
      </c>
      <c r="AG4" s="9"/>
      <c r="AI4" s="41"/>
    </row>
    <row r="5" spans="1:81" ht="20.25" customHeight="1">
      <c r="A5" s="489" t="s">
        <v>63</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1"/>
    </row>
    <row r="6" spans="1:81" ht="15.95" customHeight="1">
      <c r="AC6" s="9"/>
      <c r="AD6" s="9"/>
      <c r="AE6" s="9"/>
      <c r="AF6" s="9"/>
      <c r="AG6" s="9"/>
    </row>
    <row r="7" spans="1:81" ht="15.95" customHeight="1">
      <c r="F7" s="789" t="s">
        <v>5</v>
      </c>
      <c r="G7" s="789"/>
      <c r="H7" s="789"/>
      <c r="I7" s="789"/>
      <c r="J7" s="789"/>
      <c r="K7" s="789"/>
      <c r="N7" s="787" t="s">
        <v>6</v>
      </c>
      <c r="O7" s="787"/>
      <c r="P7" s="787"/>
      <c r="Q7" s="787"/>
      <c r="R7" s="787"/>
      <c r="S7" s="787"/>
      <c r="T7" s="787"/>
      <c r="U7" s="787"/>
      <c r="CB7" s="64"/>
      <c r="CC7" s="64"/>
    </row>
    <row r="8" spans="1:81" ht="15.75" customHeight="1">
      <c r="F8" s="42" t="s">
        <v>66</v>
      </c>
      <c r="G8" s="43"/>
      <c r="H8" s="43"/>
      <c r="I8" s="43"/>
      <c r="J8" s="43"/>
      <c r="K8" s="44"/>
      <c r="L8" s="73"/>
      <c r="M8" s="347" t="s">
        <v>4730</v>
      </c>
      <c r="N8" s="348" t="s">
        <v>4731</v>
      </c>
      <c r="O8" s="771" t="s">
        <v>4732</v>
      </c>
      <c r="P8" s="771"/>
      <c r="Q8" s="349"/>
      <c r="R8" s="350"/>
      <c r="S8" s="351"/>
      <c r="T8" s="352"/>
      <c r="U8" s="351"/>
      <c r="V8" s="353"/>
      <c r="AJ8" s="34"/>
      <c r="CB8" s="64"/>
      <c r="CC8" s="64"/>
    </row>
    <row r="9" spans="1:81" ht="15.75" customHeight="1">
      <c r="L9" s="7"/>
      <c r="M9" s="7"/>
      <c r="AC9" s="45"/>
      <c r="AD9" s="786" t="s">
        <v>12</v>
      </c>
      <c r="AE9" s="786"/>
      <c r="AF9" s="786"/>
      <c r="AG9" s="10"/>
      <c r="AI9" s="46"/>
      <c r="AJ9" s="46"/>
      <c r="CB9" s="64"/>
      <c r="CC9" s="64"/>
    </row>
    <row r="10" spans="1:81" ht="15.75" customHeight="1" thickBot="1">
      <c r="L10" s="7"/>
      <c r="M10" s="7"/>
      <c r="AD10" s="47" t="s">
        <v>67</v>
      </c>
      <c r="AE10" s="48"/>
      <c r="AF10" s="49"/>
      <c r="AG10" s="50"/>
      <c r="AI10" s="799"/>
      <c r="AJ10" s="802"/>
      <c r="AK10" s="802"/>
      <c r="AL10" s="802"/>
      <c r="AM10" s="802"/>
      <c r="AN10" s="802"/>
      <c r="AO10" s="802"/>
      <c r="AP10" s="802"/>
      <c r="AQ10" s="802"/>
      <c r="AR10" s="802"/>
      <c r="AS10" s="802"/>
      <c r="AT10" s="802"/>
      <c r="AU10" s="802"/>
      <c r="AV10" s="217"/>
      <c r="CB10" s="64"/>
      <c r="CC10" s="64"/>
    </row>
    <row r="11" spans="1:81" ht="22.5" customHeight="1" thickBot="1">
      <c r="E11" s="772" t="s">
        <v>14</v>
      </c>
      <c r="F11" s="772"/>
      <c r="G11" s="772"/>
      <c r="H11" s="772"/>
      <c r="I11" s="201"/>
      <c r="J11" s="788" t="str">
        <f>IF(AJ14="","",""&amp;AJ14)</f>
        <v/>
      </c>
      <c r="K11" s="788"/>
      <c r="L11" s="788"/>
      <c r="M11" s="788"/>
      <c r="N11" s="788"/>
      <c r="O11" s="788"/>
      <c r="P11" s="788"/>
      <c r="Q11" s="788"/>
      <c r="R11" s="788"/>
      <c r="S11" s="788"/>
      <c r="T11" s="788"/>
      <c r="U11" s="788"/>
      <c r="V11" s="788"/>
      <c r="W11" s="788"/>
      <c r="X11" s="788"/>
      <c r="Y11" s="788"/>
      <c r="Z11" s="788"/>
      <c r="AA11" s="788"/>
      <c r="AI11" s="799"/>
      <c r="AJ11" s="802"/>
      <c r="AK11" s="802"/>
      <c r="AL11" s="802"/>
      <c r="AM11" s="802"/>
      <c r="AN11" s="802"/>
      <c r="AO11" s="802"/>
      <c r="AP11" s="802"/>
      <c r="AQ11" s="802"/>
      <c r="AR11" s="802"/>
      <c r="AS11" s="802"/>
      <c r="AT11" s="802"/>
      <c r="AU11" s="802"/>
      <c r="AV11" s="217"/>
      <c r="AW11" s="73"/>
      <c r="AX11" s="763" t="s">
        <v>68</v>
      </c>
      <c r="AY11" s="763"/>
      <c r="AZ11" s="764"/>
      <c r="BA11" s="800"/>
      <c r="BB11" s="801"/>
      <c r="BC11" s="173" t="s">
        <v>4455</v>
      </c>
      <c r="CB11" s="64"/>
      <c r="CC11" s="64"/>
    </row>
    <row r="12" spans="1:81" ht="6" customHeight="1" thickBot="1">
      <c r="E12" s="765" t="s">
        <v>68</v>
      </c>
      <c r="F12" s="765"/>
      <c r="G12" s="765"/>
      <c r="H12" s="765"/>
      <c r="I12" s="766" t="str">
        <f>IF(BA11&lt;&gt;"",BA11,IF(COUNTA(AJ17:AJ41)=0,"",COUNTA(AJ17:AJ41)))</f>
        <v/>
      </c>
      <c r="J12" s="766"/>
      <c r="K12" s="766"/>
      <c r="L12" s="766"/>
      <c r="M12" s="768" t="s">
        <v>59</v>
      </c>
      <c r="O12" s="769" t="s">
        <v>69</v>
      </c>
      <c r="P12" s="769"/>
      <c r="Q12" s="769"/>
      <c r="R12" s="769"/>
      <c r="S12" s="769"/>
      <c r="T12" s="769"/>
      <c r="U12" s="769"/>
      <c r="V12" s="769"/>
      <c r="W12" s="766" t="str">
        <f>IF(BA13&lt;&gt;"",BA13,IF(COUNTIF(AB17:AB41,"○")=0,"",COUNTIF(AB17:AB41,"○")))</f>
        <v/>
      </c>
      <c r="X12" s="766"/>
      <c r="Y12" s="766"/>
      <c r="Z12" s="766"/>
      <c r="AA12" s="768" t="s">
        <v>59</v>
      </c>
      <c r="AI12" s="174"/>
      <c r="AJ12" s="802"/>
      <c r="AK12" s="802"/>
      <c r="AL12" s="802"/>
      <c r="AM12" s="802"/>
      <c r="AN12" s="802"/>
      <c r="AO12" s="802"/>
      <c r="AP12" s="802"/>
      <c r="AQ12" s="802"/>
      <c r="AR12" s="802"/>
      <c r="AS12" s="802"/>
      <c r="AT12" s="802"/>
      <c r="AU12" s="802"/>
      <c r="AV12" s="217"/>
      <c r="AW12" s="73"/>
      <c r="AX12" s="762" t="s">
        <v>4454</v>
      </c>
      <c r="AY12" s="762"/>
      <c r="AZ12" s="762"/>
      <c r="BA12" s="173"/>
      <c r="BB12" s="73"/>
      <c r="BC12" s="73"/>
      <c r="CB12" s="64"/>
      <c r="CC12" s="64"/>
    </row>
    <row r="13" spans="1:81" ht="22.5" customHeight="1" thickBot="1">
      <c r="E13" s="765"/>
      <c r="F13" s="765"/>
      <c r="G13" s="765"/>
      <c r="H13" s="765"/>
      <c r="I13" s="767"/>
      <c r="J13" s="767"/>
      <c r="K13" s="767"/>
      <c r="L13" s="767"/>
      <c r="M13" s="765"/>
      <c r="O13" s="770"/>
      <c r="P13" s="770"/>
      <c r="Q13" s="770"/>
      <c r="R13" s="770"/>
      <c r="S13" s="770"/>
      <c r="T13" s="770"/>
      <c r="U13" s="770"/>
      <c r="V13" s="770"/>
      <c r="W13" s="767"/>
      <c r="X13" s="767"/>
      <c r="Y13" s="767"/>
      <c r="Z13" s="767"/>
      <c r="AA13" s="765"/>
      <c r="AI13" s="174" t="s">
        <v>4635</v>
      </c>
      <c r="AJ13" s="73"/>
      <c r="AK13" s="73"/>
      <c r="AL13" s="73"/>
      <c r="AM13" s="73"/>
      <c r="AN13" s="73"/>
      <c r="AO13" s="73"/>
      <c r="AP13" s="73"/>
      <c r="AQ13" s="73"/>
      <c r="AR13" s="73"/>
      <c r="AS13" s="73"/>
      <c r="AT13" s="216"/>
      <c r="AU13" s="73"/>
      <c r="AV13" s="73"/>
      <c r="AW13" s="217"/>
      <c r="AX13" s="762"/>
      <c r="AY13" s="762"/>
      <c r="AZ13" s="762"/>
      <c r="BA13" s="800"/>
      <c r="BB13" s="801"/>
      <c r="BC13" s="173" t="s">
        <v>4455</v>
      </c>
      <c r="CB13" s="64"/>
      <c r="CC13" s="64"/>
    </row>
    <row r="14" spans="1:81" ht="15.95" customHeight="1">
      <c r="A14" s="248" t="s">
        <v>0</v>
      </c>
      <c r="AI14" s="174"/>
      <c r="AJ14" s="778"/>
      <c r="AK14" s="779"/>
      <c r="AL14" s="779"/>
      <c r="AM14" s="779"/>
      <c r="AN14" s="779"/>
      <c r="AO14" s="779"/>
      <c r="AP14" s="779"/>
      <c r="AQ14" s="779"/>
      <c r="AR14" s="779"/>
      <c r="AS14" s="780"/>
      <c r="AT14" s="235"/>
      <c r="AU14" s="73"/>
      <c r="AV14" s="73"/>
      <c r="AW14" s="217"/>
      <c r="AX14" s="220"/>
      <c r="AY14" s="220"/>
      <c r="AZ14" s="220"/>
      <c r="BA14" s="173"/>
      <c r="BB14" s="73"/>
      <c r="BC14" s="73"/>
      <c r="CB14" s="64"/>
      <c r="CC14" s="64"/>
    </row>
    <row r="15" spans="1:81" ht="24" customHeight="1" thickBot="1">
      <c r="A15" s="257" t="s">
        <v>109</v>
      </c>
      <c r="C15" s="589" t="s">
        <v>95</v>
      </c>
      <c r="D15" s="591"/>
      <c r="E15" s="591"/>
      <c r="F15" s="591"/>
      <c r="G15" s="591"/>
      <c r="H15" s="591"/>
      <c r="I15" s="591"/>
      <c r="J15" s="591"/>
      <c r="K15" s="591"/>
      <c r="L15" s="591"/>
      <c r="M15" s="591"/>
      <c r="N15" s="591"/>
      <c r="O15" s="591"/>
      <c r="P15" s="591"/>
      <c r="Q15" s="591"/>
      <c r="R15" s="591"/>
      <c r="S15" s="591"/>
      <c r="T15" s="628"/>
      <c r="U15" s="628"/>
      <c r="V15" s="628"/>
      <c r="W15" s="628"/>
      <c r="X15" s="628"/>
      <c r="Y15" s="628"/>
      <c r="Z15" s="628"/>
      <c r="AA15" s="628"/>
      <c r="AB15" s="628"/>
      <c r="AC15" s="628"/>
      <c r="AD15" s="628"/>
      <c r="AE15" s="628"/>
      <c r="AF15" s="629"/>
      <c r="AG15" s="7"/>
      <c r="AJ15" s="781"/>
      <c r="AK15" s="782"/>
      <c r="AL15" s="782"/>
      <c r="AM15" s="782"/>
      <c r="AN15" s="782"/>
      <c r="AO15" s="782"/>
      <c r="AP15" s="782"/>
      <c r="AQ15" s="782"/>
      <c r="AR15" s="782"/>
      <c r="AS15" s="783"/>
      <c r="AT15" s="235"/>
      <c r="AW15" s="73"/>
      <c r="AX15" s="73"/>
      <c r="AY15" s="73"/>
      <c r="AZ15" s="73"/>
      <c r="BA15" s="173"/>
      <c r="BB15" s="73"/>
      <c r="BC15" s="73"/>
      <c r="CB15" s="64"/>
      <c r="CC15" s="64"/>
    </row>
    <row r="16" spans="1:81" ht="32.1" customHeight="1" thickBot="1">
      <c r="C16" s="589" t="s">
        <v>4621</v>
      </c>
      <c r="D16" s="591"/>
      <c r="E16" s="591"/>
      <c r="F16" s="591"/>
      <c r="G16" s="591"/>
      <c r="H16" s="591"/>
      <c r="I16" s="591"/>
      <c r="J16" s="591"/>
      <c r="K16" s="591"/>
      <c r="L16" s="590"/>
      <c r="M16" s="797" t="s">
        <v>96</v>
      </c>
      <c r="N16" s="798"/>
      <c r="O16" s="798"/>
      <c r="P16" s="798"/>
      <c r="Q16" s="798"/>
      <c r="R16" s="798"/>
      <c r="S16" s="798"/>
      <c r="T16" s="793" t="s">
        <v>70</v>
      </c>
      <c r="U16" s="794"/>
      <c r="V16" s="795"/>
      <c r="W16" s="796" t="s">
        <v>71</v>
      </c>
      <c r="X16" s="794"/>
      <c r="Y16" s="795"/>
      <c r="Z16" s="796" t="s">
        <v>72</v>
      </c>
      <c r="AA16" s="795"/>
      <c r="AB16" s="796" t="s">
        <v>73</v>
      </c>
      <c r="AC16" s="794"/>
      <c r="AD16" s="794"/>
      <c r="AE16" s="794"/>
      <c r="AF16" s="795"/>
      <c r="AG16" s="51"/>
      <c r="AI16" s="46"/>
      <c r="AJ16" s="191" t="s">
        <v>237</v>
      </c>
      <c r="AK16" s="74"/>
      <c r="AL16" s="784" t="s">
        <v>236</v>
      </c>
      <c r="AM16" s="784"/>
      <c r="AN16" s="784"/>
      <c r="AO16" s="784"/>
      <c r="AP16" s="784"/>
      <c r="AQ16" s="784"/>
      <c r="AR16" s="784"/>
      <c r="AS16" s="74"/>
      <c r="AT16" s="191" t="s">
        <v>238</v>
      </c>
      <c r="AU16" s="74"/>
      <c r="AV16" s="192" t="s">
        <v>241</v>
      </c>
      <c r="AW16" s="74"/>
      <c r="AX16" s="193" t="s">
        <v>242</v>
      </c>
      <c r="AY16" s="777" t="s">
        <v>306</v>
      </c>
      <c r="AZ16" s="777"/>
      <c r="BA16" s="777"/>
      <c r="BB16" s="777"/>
      <c r="BC16" s="777"/>
      <c r="BD16" s="52"/>
      <c r="BE16" s="52"/>
      <c r="CB16" s="64"/>
      <c r="CC16" s="64"/>
    </row>
    <row r="17" spans="1:81" ht="23.1" customHeight="1" thickBot="1">
      <c r="A17" s="258" t="s">
        <v>103</v>
      </c>
      <c r="C17" s="166" t="str">
        <f t="shared" ref="C17:C41" si="0">LEFT(AJ17)</f>
        <v/>
      </c>
      <c r="D17" s="167" t="str">
        <f t="shared" ref="D17:D41" si="1">MID(AJ17,2,1)</f>
        <v/>
      </c>
      <c r="E17" s="167" t="str">
        <f t="shared" ref="E17:E41" si="2">MID(AJ17,3,1)</f>
        <v/>
      </c>
      <c r="F17" s="167" t="str">
        <f t="shared" ref="F17:F41" si="3">MID(AJ17,4,1)</f>
        <v/>
      </c>
      <c r="G17" s="167" t="str">
        <f t="shared" ref="G17:G41" si="4">MID(AJ17,5,1)</f>
        <v/>
      </c>
      <c r="H17" s="167" t="str">
        <f t="shared" ref="H17:H41" si="5">MID(AJ17,6,1)</f>
        <v/>
      </c>
      <c r="I17" s="167" t="str">
        <f t="shared" ref="I17:I41" si="6">MID(AJ17,7,1)</f>
        <v/>
      </c>
      <c r="J17" s="167" t="str">
        <f t="shared" ref="J17:J41" si="7">MID(AJ17,8,1)</f>
        <v/>
      </c>
      <c r="K17" s="167" t="str">
        <f t="shared" ref="K17:K41" si="8">MID(AJ17,9,1)</f>
        <v/>
      </c>
      <c r="L17" s="168" t="str">
        <f t="shared" ref="L17:L41" si="9">MID(AJ17,10,1)</f>
        <v/>
      </c>
      <c r="M17" s="169" t="str">
        <f t="shared" ref="M17:M41" si="10">LEFT(AL17)</f>
        <v/>
      </c>
      <c r="N17" s="166" t="str">
        <f t="shared" ref="N17:N41" si="11">LEFT(AN17)</f>
        <v/>
      </c>
      <c r="O17" s="168" t="str">
        <f t="shared" ref="O17:O41" si="12">MID(AN17,2,1)</f>
        <v/>
      </c>
      <c r="P17" s="166" t="str">
        <f t="shared" ref="P17:P41" si="13">LEFT(AP17)</f>
        <v/>
      </c>
      <c r="Q17" s="168" t="str">
        <f t="shared" ref="Q17:Q41" si="14">MID(AP17,2,1)</f>
        <v/>
      </c>
      <c r="R17" s="166" t="str">
        <f t="shared" ref="R17:R41" si="15">LEFT(AR17)</f>
        <v/>
      </c>
      <c r="S17" s="168" t="str">
        <f t="shared" ref="S17:S41" si="16">MID(AR17,2,1)</f>
        <v/>
      </c>
      <c r="T17" s="589" t="str">
        <f t="shared" ref="T17:T41" si="17">IF(AT17="","1.男 2.女",LEFT(AT17,3))</f>
        <v>1.男 2.女</v>
      </c>
      <c r="U17" s="591"/>
      <c r="V17" s="590"/>
      <c r="W17" s="790" t="str">
        <f t="shared" ref="W17:W41" si="18">IF(AV17="","",AV17)</f>
        <v/>
      </c>
      <c r="X17" s="791"/>
      <c r="Y17" s="792"/>
      <c r="Z17" s="790" t="str">
        <f>IF(AX17="","",AX17)</f>
        <v/>
      </c>
      <c r="AA17" s="792"/>
      <c r="AB17" s="199" t="str">
        <f>IF(AZ17="","",AZ17)</f>
        <v/>
      </c>
      <c r="AC17" s="773" t="str">
        <f>IF(BA17="","[","["&amp;"("&amp;BA17&amp;")")</f>
        <v>[</v>
      </c>
      <c r="AD17" s="773"/>
      <c r="AE17" s="773" t="str">
        <f>IF(BC17="","]",BC17&amp;"]")</f>
        <v>]</v>
      </c>
      <c r="AF17" s="774"/>
      <c r="AG17" s="53"/>
      <c r="AI17" s="46">
        <v>1</v>
      </c>
      <c r="AJ17" s="200"/>
      <c r="AK17" s="173"/>
      <c r="AL17" s="194"/>
      <c r="AM17" s="195" t="s">
        <v>234</v>
      </c>
      <c r="AN17" s="172"/>
      <c r="AO17" s="173" t="s">
        <v>16</v>
      </c>
      <c r="AP17" s="172"/>
      <c r="AQ17" s="173" t="s">
        <v>9</v>
      </c>
      <c r="AR17" s="172"/>
      <c r="AS17" s="173" t="s">
        <v>235</v>
      </c>
      <c r="AT17" s="171"/>
      <c r="AU17" s="173"/>
      <c r="AV17" s="196"/>
      <c r="AW17" s="175"/>
      <c r="AX17" s="197"/>
      <c r="AY17" s="173"/>
      <c r="AZ17" s="236"/>
      <c r="BA17" s="194"/>
      <c r="BB17" s="173"/>
      <c r="BC17" s="172"/>
      <c r="BE17" s="177" t="s">
        <v>4583</v>
      </c>
      <c r="BF17" s="178"/>
      <c r="BG17" s="178"/>
      <c r="BH17" s="178"/>
      <c r="BI17" s="178"/>
      <c r="BJ17" s="179"/>
      <c r="BK17" s="179"/>
      <c r="BL17" s="180"/>
      <c r="BM17" s="180"/>
      <c r="BN17" s="180"/>
      <c r="BO17" s="180"/>
      <c r="BP17" s="180"/>
      <c r="BQ17" s="180"/>
      <c r="BR17" s="180"/>
      <c r="BS17" s="180"/>
      <c r="BT17" s="180"/>
      <c r="BU17" s="180"/>
      <c r="BV17" s="180"/>
      <c r="BW17" s="180"/>
      <c r="BX17" s="180"/>
      <c r="BY17" s="180"/>
      <c r="BZ17" s="186"/>
      <c r="CA17" s="187"/>
      <c r="CB17" s="64"/>
      <c r="CC17" s="64"/>
    </row>
    <row r="18" spans="1:81" ht="23.1" customHeight="1" thickBot="1">
      <c r="A18" s="258" t="s">
        <v>104</v>
      </c>
      <c r="C18" s="166" t="str">
        <f t="shared" si="0"/>
        <v/>
      </c>
      <c r="D18" s="167" t="str">
        <f t="shared" si="1"/>
        <v/>
      </c>
      <c r="E18" s="167" t="str">
        <f t="shared" si="2"/>
        <v/>
      </c>
      <c r="F18" s="167" t="str">
        <f t="shared" si="3"/>
        <v/>
      </c>
      <c r="G18" s="167" t="str">
        <f t="shared" si="4"/>
        <v/>
      </c>
      <c r="H18" s="167" t="str">
        <f t="shared" si="5"/>
        <v/>
      </c>
      <c r="I18" s="167" t="str">
        <f t="shared" si="6"/>
        <v/>
      </c>
      <c r="J18" s="167" t="str">
        <f t="shared" si="7"/>
        <v/>
      </c>
      <c r="K18" s="167" t="str">
        <f t="shared" si="8"/>
        <v/>
      </c>
      <c r="L18" s="168" t="str">
        <f t="shared" si="9"/>
        <v/>
      </c>
      <c r="M18" s="169" t="str">
        <f t="shared" si="10"/>
        <v/>
      </c>
      <c r="N18" s="166" t="str">
        <f t="shared" si="11"/>
        <v/>
      </c>
      <c r="O18" s="168" t="str">
        <f t="shared" si="12"/>
        <v/>
      </c>
      <c r="P18" s="166" t="str">
        <f t="shared" si="13"/>
        <v/>
      </c>
      <c r="Q18" s="168" t="str">
        <f t="shared" si="14"/>
        <v/>
      </c>
      <c r="R18" s="166" t="str">
        <f t="shared" si="15"/>
        <v/>
      </c>
      <c r="S18" s="168" t="str">
        <f t="shared" si="16"/>
        <v/>
      </c>
      <c r="T18" s="589" t="str">
        <f t="shared" si="17"/>
        <v>1.男 2.女</v>
      </c>
      <c r="U18" s="591"/>
      <c r="V18" s="590"/>
      <c r="W18" s="790" t="str">
        <f t="shared" si="18"/>
        <v/>
      </c>
      <c r="X18" s="791"/>
      <c r="Y18" s="792"/>
      <c r="Z18" s="790" t="str">
        <f>IF(AX18="","",AX18)</f>
        <v/>
      </c>
      <c r="AA18" s="792"/>
      <c r="AB18" s="199" t="str">
        <f>IF(AZ18="","",AZ18)</f>
        <v/>
      </c>
      <c r="AC18" s="773" t="str">
        <f>IF(BA18="","[","["&amp;"("&amp;BA18&amp;")")</f>
        <v>[</v>
      </c>
      <c r="AD18" s="773"/>
      <c r="AE18" s="773" t="str">
        <f>IF(BC18="","]",BC18&amp;"]")</f>
        <v>]</v>
      </c>
      <c r="AF18" s="774"/>
      <c r="AG18" s="53"/>
      <c r="AI18" s="46">
        <v>2</v>
      </c>
      <c r="AJ18" s="200"/>
      <c r="AK18" s="173"/>
      <c r="AL18" s="194"/>
      <c r="AM18" s="195" t="s">
        <v>234</v>
      </c>
      <c r="AN18" s="172"/>
      <c r="AO18" s="173" t="s">
        <v>16</v>
      </c>
      <c r="AP18" s="172"/>
      <c r="AQ18" s="173" t="s">
        <v>9</v>
      </c>
      <c r="AR18" s="172"/>
      <c r="AS18" s="173" t="s">
        <v>235</v>
      </c>
      <c r="AT18" s="171"/>
      <c r="AU18" s="173"/>
      <c r="AV18" s="196"/>
      <c r="AW18" s="175"/>
      <c r="AX18" s="197"/>
      <c r="AY18" s="173"/>
      <c r="AZ18" s="198"/>
      <c r="BA18" s="194"/>
      <c r="BB18" s="173"/>
      <c r="BC18" s="172"/>
      <c r="BE18" s="181">
        <v>1</v>
      </c>
      <c r="BF18" s="182" t="s">
        <v>4584</v>
      </c>
      <c r="BG18" s="182"/>
      <c r="BH18" s="182"/>
      <c r="BI18" s="182"/>
      <c r="BJ18" s="68"/>
      <c r="BK18" s="68"/>
      <c r="BL18" s="68"/>
      <c r="BM18" s="68"/>
      <c r="BN18" s="68"/>
      <c r="BO18" s="68"/>
      <c r="BP18" s="68"/>
      <c r="BQ18" s="68"/>
      <c r="BR18" s="68"/>
      <c r="BS18" s="68"/>
      <c r="BT18" s="68"/>
      <c r="BU18" s="68"/>
      <c r="BV18" s="68"/>
      <c r="BW18" s="68"/>
      <c r="BX18" s="68"/>
      <c r="BY18" s="68"/>
      <c r="CA18" s="188"/>
      <c r="CB18" s="64"/>
      <c r="CC18" s="64"/>
    </row>
    <row r="19" spans="1:81" ht="23.1" customHeight="1" thickBot="1">
      <c r="A19" s="258" t="s">
        <v>110</v>
      </c>
      <c r="C19" s="166" t="str">
        <f t="shared" si="0"/>
        <v/>
      </c>
      <c r="D19" s="167" t="str">
        <f t="shared" si="1"/>
        <v/>
      </c>
      <c r="E19" s="167" t="str">
        <f t="shared" si="2"/>
        <v/>
      </c>
      <c r="F19" s="167" t="str">
        <f t="shared" si="3"/>
        <v/>
      </c>
      <c r="G19" s="167" t="str">
        <f t="shared" si="4"/>
        <v/>
      </c>
      <c r="H19" s="167" t="str">
        <f t="shared" si="5"/>
        <v/>
      </c>
      <c r="I19" s="167" t="str">
        <f t="shared" si="6"/>
        <v/>
      </c>
      <c r="J19" s="167" t="str">
        <f t="shared" si="7"/>
        <v/>
      </c>
      <c r="K19" s="167" t="str">
        <f t="shared" si="8"/>
        <v/>
      </c>
      <c r="L19" s="168" t="str">
        <f t="shared" si="9"/>
        <v/>
      </c>
      <c r="M19" s="169" t="str">
        <f t="shared" si="10"/>
        <v/>
      </c>
      <c r="N19" s="166" t="str">
        <f t="shared" si="11"/>
        <v/>
      </c>
      <c r="O19" s="168" t="str">
        <f t="shared" si="12"/>
        <v/>
      </c>
      <c r="P19" s="166" t="str">
        <f t="shared" si="13"/>
        <v/>
      </c>
      <c r="Q19" s="168" t="str">
        <f t="shared" si="14"/>
        <v/>
      </c>
      <c r="R19" s="166" t="str">
        <f t="shared" si="15"/>
        <v/>
      </c>
      <c r="S19" s="168" t="str">
        <f t="shared" si="16"/>
        <v/>
      </c>
      <c r="T19" s="589" t="str">
        <f t="shared" si="17"/>
        <v>1.男 2.女</v>
      </c>
      <c r="U19" s="591"/>
      <c r="V19" s="590"/>
      <c r="W19" s="790" t="str">
        <f t="shared" si="18"/>
        <v/>
      </c>
      <c r="X19" s="791"/>
      <c r="Y19" s="792"/>
      <c r="Z19" s="790" t="str">
        <f>IF(AX19="","",AX19)</f>
        <v/>
      </c>
      <c r="AA19" s="792"/>
      <c r="AB19" s="199" t="str">
        <f>IF(AZ19="","",AZ19)</f>
        <v/>
      </c>
      <c r="AC19" s="773" t="str">
        <f>IF(BA19="","[","["&amp;"("&amp;BA19&amp;")")</f>
        <v>[</v>
      </c>
      <c r="AD19" s="773"/>
      <c r="AE19" s="773" t="str">
        <f>IF(BC19="","]",BC19&amp;"]")</f>
        <v>]</v>
      </c>
      <c r="AF19" s="774"/>
      <c r="AG19" s="53"/>
      <c r="AI19" s="46">
        <v>3</v>
      </c>
      <c r="AJ19" s="200"/>
      <c r="AK19" s="173"/>
      <c r="AL19" s="194"/>
      <c r="AM19" s="195" t="s">
        <v>234</v>
      </c>
      <c r="AN19" s="172"/>
      <c r="AO19" s="173" t="s">
        <v>16</v>
      </c>
      <c r="AP19" s="172"/>
      <c r="AQ19" s="173" t="s">
        <v>9</v>
      </c>
      <c r="AR19" s="172"/>
      <c r="AS19" s="173" t="s">
        <v>235</v>
      </c>
      <c r="AT19" s="171"/>
      <c r="AU19" s="173"/>
      <c r="AV19" s="196"/>
      <c r="AW19" s="175"/>
      <c r="AX19" s="197"/>
      <c r="AY19" s="173"/>
      <c r="AZ19" s="198"/>
      <c r="BA19" s="194"/>
      <c r="BB19" s="173"/>
      <c r="BC19" s="172"/>
      <c r="BE19" s="181"/>
      <c r="BF19" s="182" t="s">
        <v>75</v>
      </c>
      <c r="BG19" s="182" t="s">
        <v>4585</v>
      </c>
      <c r="BH19" s="182"/>
      <c r="BI19" s="182"/>
      <c r="BJ19" s="68"/>
      <c r="BK19" s="68"/>
      <c r="BL19" s="68"/>
      <c r="BM19" s="68"/>
      <c r="BN19" s="68"/>
      <c r="BO19" s="68"/>
      <c r="BP19" s="68"/>
      <c r="BQ19" s="68"/>
      <c r="BR19" s="68"/>
      <c r="BS19" s="68"/>
      <c r="BT19" s="68"/>
      <c r="BU19" s="68"/>
      <c r="BV19" s="68"/>
      <c r="BW19" s="68"/>
      <c r="BX19" s="68"/>
      <c r="BY19" s="68"/>
      <c r="CA19" s="188"/>
      <c r="CB19" s="64"/>
      <c r="CC19" s="64"/>
    </row>
    <row r="20" spans="1:81" ht="23.1" customHeight="1" thickBot="1">
      <c r="A20" s="258" t="s">
        <v>111</v>
      </c>
      <c r="C20" s="166" t="str">
        <f t="shared" si="0"/>
        <v/>
      </c>
      <c r="D20" s="167" t="str">
        <f t="shared" si="1"/>
        <v/>
      </c>
      <c r="E20" s="167" t="str">
        <f t="shared" si="2"/>
        <v/>
      </c>
      <c r="F20" s="167" t="str">
        <f t="shared" si="3"/>
        <v/>
      </c>
      <c r="G20" s="167" t="str">
        <f t="shared" si="4"/>
        <v/>
      </c>
      <c r="H20" s="167" t="str">
        <f t="shared" si="5"/>
        <v/>
      </c>
      <c r="I20" s="167" t="str">
        <f t="shared" si="6"/>
        <v/>
      </c>
      <c r="J20" s="167" t="str">
        <f t="shared" si="7"/>
        <v/>
      </c>
      <c r="K20" s="167" t="str">
        <f t="shared" si="8"/>
        <v/>
      </c>
      <c r="L20" s="168" t="str">
        <f t="shared" si="9"/>
        <v/>
      </c>
      <c r="M20" s="169" t="str">
        <f t="shared" si="10"/>
        <v/>
      </c>
      <c r="N20" s="166" t="str">
        <f t="shared" si="11"/>
        <v/>
      </c>
      <c r="O20" s="168" t="str">
        <f t="shared" si="12"/>
        <v/>
      </c>
      <c r="P20" s="166" t="str">
        <f t="shared" si="13"/>
        <v/>
      </c>
      <c r="Q20" s="168" t="str">
        <f t="shared" si="14"/>
        <v/>
      </c>
      <c r="R20" s="166" t="str">
        <f t="shared" si="15"/>
        <v/>
      </c>
      <c r="S20" s="168" t="str">
        <f t="shared" si="16"/>
        <v/>
      </c>
      <c r="T20" s="589" t="str">
        <f t="shared" si="17"/>
        <v>1.男 2.女</v>
      </c>
      <c r="U20" s="591"/>
      <c r="V20" s="590"/>
      <c r="W20" s="790" t="str">
        <f t="shared" si="18"/>
        <v/>
      </c>
      <c r="X20" s="791"/>
      <c r="Y20" s="792"/>
      <c r="Z20" s="790" t="str">
        <f>IF(AX20="","",AX20)</f>
        <v/>
      </c>
      <c r="AA20" s="792"/>
      <c r="AB20" s="199" t="str">
        <f>IF(AZ20="","",AZ20)</f>
        <v/>
      </c>
      <c r="AC20" s="773" t="str">
        <f>IF(BA20="","[","["&amp;"("&amp;BA20&amp;")")</f>
        <v>[</v>
      </c>
      <c r="AD20" s="773"/>
      <c r="AE20" s="773" t="str">
        <f>IF(BC20="","]",BC20&amp;"]")</f>
        <v>]</v>
      </c>
      <c r="AF20" s="774"/>
      <c r="AG20" s="53"/>
      <c r="AI20" s="46">
        <v>4</v>
      </c>
      <c r="AJ20" s="200"/>
      <c r="AK20" s="173"/>
      <c r="AL20" s="194"/>
      <c r="AM20" s="195" t="s">
        <v>234</v>
      </c>
      <c r="AN20" s="172"/>
      <c r="AO20" s="173" t="s">
        <v>16</v>
      </c>
      <c r="AP20" s="172"/>
      <c r="AQ20" s="173" t="s">
        <v>9</v>
      </c>
      <c r="AR20" s="172"/>
      <c r="AS20" s="173" t="s">
        <v>235</v>
      </c>
      <c r="AT20" s="171"/>
      <c r="AU20" s="173"/>
      <c r="AV20" s="196"/>
      <c r="AW20" s="175"/>
      <c r="AX20" s="197"/>
      <c r="AY20" s="173"/>
      <c r="AZ20" s="198"/>
      <c r="BA20" s="194"/>
      <c r="BB20" s="173"/>
      <c r="BC20" s="172"/>
      <c r="BE20" s="181"/>
      <c r="BF20" s="182"/>
      <c r="BG20" s="182" t="s">
        <v>4683</v>
      </c>
      <c r="BH20" s="182"/>
      <c r="BI20" s="182"/>
      <c r="BJ20" s="68"/>
      <c r="BK20" s="68"/>
      <c r="BL20" s="68"/>
      <c r="BM20" s="68"/>
      <c r="BN20" s="68"/>
      <c r="BO20" s="68"/>
      <c r="BP20" s="68"/>
      <c r="BQ20" s="68"/>
      <c r="BR20" s="68"/>
      <c r="BS20" s="68"/>
      <c r="BT20" s="68"/>
      <c r="BU20" s="68"/>
      <c r="BV20" s="68"/>
      <c r="BW20" s="68"/>
      <c r="BX20" s="68"/>
      <c r="BY20" s="68"/>
      <c r="CA20" s="188"/>
      <c r="CB20" s="64"/>
      <c r="CC20" s="64"/>
    </row>
    <row r="21" spans="1:81" ht="23.1" customHeight="1" thickBot="1">
      <c r="A21" s="258" t="s">
        <v>112</v>
      </c>
      <c r="C21" s="166" t="str">
        <f t="shared" si="0"/>
        <v/>
      </c>
      <c r="D21" s="167" t="str">
        <f t="shared" si="1"/>
        <v/>
      </c>
      <c r="E21" s="167" t="str">
        <f t="shared" si="2"/>
        <v/>
      </c>
      <c r="F21" s="167" t="str">
        <f t="shared" si="3"/>
        <v/>
      </c>
      <c r="G21" s="167" t="str">
        <f t="shared" si="4"/>
        <v/>
      </c>
      <c r="H21" s="167" t="str">
        <f t="shared" si="5"/>
        <v/>
      </c>
      <c r="I21" s="167" t="str">
        <f t="shared" si="6"/>
        <v/>
      </c>
      <c r="J21" s="167" t="str">
        <f t="shared" si="7"/>
        <v/>
      </c>
      <c r="K21" s="167" t="str">
        <f t="shared" si="8"/>
        <v/>
      </c>
      <c r="L21" s="168" t="str">
        <f t="shared" si="9"/>
        <v/>
      </c>
      <c r="M21" s="169" t="str">
        <f t="shared" si="10"/>
        <v/>
      </c>
      <c r="N21" s="166" t="str">
        <f t="shared" si="11"/>
        <v/>
      </c>
      <c r="O21" s="168" t="str">
        <f t="shared" si="12"/>
        <v/>
      </c>
      <c r="P21" s="166" t="str">
        <f t="shared" si="13"/>
        <v/>
      </c>
      <c r="Q21" s="168" t="str">
        <f t="shared" si="14"/>
        <v/>
      </c>
      <c r="R21" s="166" t="str">
        <f t="shared" si="15"/>
        <v/>
      </c>
      <c r="S21" s="168" t="str">
        <f t="shared" si="16"/>
        <v/>
      </c>
      <c r="T21" s="589" t="str">
        <f t="shared" si="17"/>
        <v>1.男 2.女</v>
      </c>
      <c r="U21" s="591"/>
      <c r="V21" s="590"/>
      <c r="W21" s="790" t="str">
        <f t="shared" si="18"/>
        <v/>
      </c>
      <c r="X21" s="791"/>
      <c r="Y21" s="792"/>
      <c r="Z21" s="790" t="str">
        <f t="shared" ref="Z21:Z41" si="19">IF(AX21="","",AX21)</f>
        <v/>
      </c>
      <c r="AA21" s="792"/>
      <c r="AB21" s="199" t="str">
        <f t="shared" ref="AB21:AB41" si="20">IF(AZ21="","",AZ21)</f>
        <v/>
      </c>
      <c r="AC21" s="773" t="str">
        <f t="shared" ref="AC21:AC41" si="21">IF(BA21="","[","["&amp;"("&amp;BA21&amp;")")</f>
        <v>[</v>
      </c>
      <c r="AD21" s="773"/>
      <c r="AE21" s="773" t="str">
        <f t="shared" ref="AE21:AE41" si="22">IF(BC21="","]",BC21&amp;"]")</f>
        <v>]</v>
      </c>
      <c r="AF21" s="774"/>
      <c r="AG21" s="53"/>
      <c r="AI21" s="46">
        <v>5</v>
      </c>
      <c r="AJ21" s="200"/>
      <c r="AK21" s="173"/>
      <c r="AL21" s="194"/>
      <c r="AM21" s="195" t="s">
        <v>234</v>
      </c>
      <c r="AN21" s="172"/>
      <c r="AO21" s="173" t="s">
        <v>16</v>
      </c>
      <c r="AP21" s="172"/>
      <c r="AQ21" s="173" t="s">
        <v>9</v>
      </c>
      <c r="AR21" s="172"/>
      <c r="AS21" s="173" t="s">
        <v>235</v>
      </c>
      <c r="AT21" s="171"/>
      <c r="AU21" s="173"/>
      <c r="AV21" s="196"/>
      <c r="AW21" s="175"/>
      <c r="AX21" s="197"/>
      <c r="AY21" s="173"/>
      <c r="AZ21" s="198"/>
      <c r="BA21" s="194"/>
      <c r="BB21" s="173"/>
      <c r="BC21" s="172"/>
      <c r="BE21" s="181"/>
      <c r="BF21" s="182"/>
      <c r="BG21" s="182" t="s">
        <v>4714</v>
      </c>
      <c r="BH21" s="182"/>
      <c r="BI21" s="182"/>
      <c r="BJ21" s="68"/>
      <c r="BK21" s="68"/>
      <c r="BL21" s="68"/>
      <c r="BM21" s="68"/>
      <c r="BN21" s="68"/>
      <c r="BO21" s="68"/>
      <c r="BP21" s="68"/>
      <c r="BQ21" s="68"/>
      <c r="BR21" s="68"/>
      <c r="BS21" s="68"/>
      <c r="BT21" s="68"/>
      <c r="BU21" s="68"/>
      <c r="BV21" s="68"/>
      <c r="BW21" s="68"/>
      <c r="BX21" s="68"/>
      <c r="BY21" s="68"/>
      <c r="CA21" s="188"/>
      <c r="CB21" s="64"/>
      <c r="CC21" s="64"/>
    </row>
    <row r="22" spans="1:81" ht="23.1" customHeight="1" thickBot="1">
      <c r="A22" s="258" t="s">
        <v>113</v>
      </c>
      <c r="C22" s="166" t="str">
        <f t="shared" si="0"/>
        <v/>
      </c>
      <c r="D22" s="167" t="str">
        <f t="shared" si="1"/>
        <v/>
      </c>
      <c r="E22" s="167" t="str">
        <f t="shared" si="2"/>
        <v/>
      </c>
      <c r="F22" s="167" t="str">
        <f t="shared" si="3"/>
        <v/>
      </c>
      <c r="G22" s="167" t="str">
        <f t="shared" si="4"/>
        <v/>
      </c>
      <c r="H22" s="167" t="str">
        <f t="shared" si="5"/>
        <v/>
      </c>
      <c r="I22" s="167" t="str">
        <f t="shared" si="6"/>
        <v/>
      </c>
      <c r="J22" s="167" t="str">
        <f t="shared" si="7"/>
        <v/>
      </c>
      <c r="K22" s="167" t="str">
        <f t="shared" si="8"/>
        <v/>
      </c>
      <c r="L22" s="168" t="str">
        <f t="shared" si="9"/>
        <v/>
      </c>
      <c r="M22" s="169" t="str">
        <f t="shared" si="10"/>
        <v/>
      </c>
      <c r="N22" s="166" t="str">
        <f t="shared" si="11"/>
        <v/>
      </c>
      <c r="O22" s="168" t="str">
        <f t="shared" si="12"/>
        <v/>
      </c>
      <c r="P22" s="166" t="str">
        <f t="shared" si="13"/>
        <v/>
      </c>
      <c r="Q22" s="168" t="str">
        <f t="shared" si="14"/>
        <v/>
      </c>
      <c r="R22" s="166" t="str">
        <f t="shared" si="15"/>
        <v/>
      </c>
      <c r="S22" s="168" t="str">
        <f t="shared" si="16"/>
        <v/>
      </c>
      <c r="T22" s="589" t="str">
        <f t="shared" si="17"/>
        <v>1.男 2.女</v>
      </c>
      <c r="U22" s="591"/>
      <c r="V22" s="590"/>
      <c r="W22" s="790" t="str">
        <f t="shared" si="18"/>
        <v/>
      </c>
      <c r="X22" s="791"/>
      <c r="Y22" s="792"/>
      <c r="Z22" s="790" t="str">
        <f t="shared" si="19"/>
        <v/>
      </c>
      <c r="AA22" s="792"/>
      <c r="AB22" s="199" t="str">
        <f t="shared" si="20"/>
        <v/>
      </c>
      <c r="AC22" s="773" t="str">
        <f t="shared" si="21"/>
        <v>[</v>
      </c>
      <c r="AD22" s="773"/>
      <c r="AE22" s="773" t="str">
        <f t="shared" si="22"/>
        <v>]</v>
      </c>
      <c r="AF22" s="774"/>
      <c r="AG22" s="53"/>
      <c r="AI22" s="46">
        <v>6</v>
      </c>
      <c r="AJ22" s="200"/>
      <c r="AK22" s="173"/>
      <c r="AL22" s="194"/>
      <c r="AM22" s="195" t="s">
        <v>234</v>
      </c>
      <c r="AN22" s="172"/>
      <c r="AO22" s="173" t="s">
        <v>16</v>
      </c>
      <c r="AP22" s="172"/>
      <c r="AQ22" s="173" t="s">
        <v>9</v>
      </c>
      <c r="AR22" s="172"/>
      <c r="AS22" s="173" t="s">
        <v>235</v>
      </c>
      <c r="AT22" s="171"/>
      <c r="AU22" s="173"/>
      <c r="AV22" s="196"/>
      <c r="AW22" s="175"/>
      <c r="AX22" s="197"/>
      <c r="AY22" s="173"/>
      <c r="AZ22" s="198"/>
      <c r="BA22" s="194"/>
      <c r="BB22" s="173"/>
      <c r="BC22" s="172"/>
      <c r="BE22" s="181"/>
      <c r="BF22" s="182"/>
      <c r="BG22" s="182" t="s">
        <v>4681</v>
      </c>
      <c r="BH22" s="182"/>
      <c r="BI22" s="182"/>
      <c r="BJ22" s="68"/>
      <c r="BK22" s="68"/>
      <c r="BL22" s="68"/>
      <c r="BM22" s="68"/>
      <c r="BN22" s="68"/>
      <c r="BO22" s="68"/>
      <c r="BP22" s="68"/>
      <c r="BQ22" s="68"/>
      <c r="BR22" s="68"/>
      <c r="BS22" s="68"/>
      <c r="BT22" s="68"/>
      <c r="BU22" s="68"/>
      <c r="BV22" s="68"/>
      <c r="BW22" s="68"/>
      <c r="BX22" s="68"/>
      <c r="BY22" s="68"/>
      <c r="CA22" s="188"/>
      <c r="CB22" s="64"/>
      <c r="CC22" s="64"/>
    </row>
    <row r="23" spans="1:81" ht="23.1" customHeight="1" thickBot="1">
      <c r="A23" s="258" t="s">
        <v>114</v>
      </c>
      <c r="C23" s="166" t="str">
        <f t="shared" si="0"/>
        <v/>
      </c>
      <c r="D23" s="167" t="str">
        <f t="shared" si="1"/>
        <v/>
      </c>
      <c r="E23" s="167" t="str">
        <f t="shared" si="2"/>
        <v/>
      </c>
      <c r="F23" s="167" t="str">
        <f t="shared" si="3"/>
        <v/>
      </c>
      <c r="G23" s="167" t="str">
        <f t="shared" si="4"/>
        <v/>
      </c>
      <c r="H23" s="167" t="str">
        <f t="shared" si="5"/>
        <v/>
      </c>
      <c r="I23" s="167" t="str">
        <f t="shared" si="6"/>
        <v/>
      </c>
      <c r="J23" s="167" t="str">
        <f t="shared" si="7"/>
        <v/>
      </c>
      <c r="K23" s="167" t="str">
        <f t="shared" si="8"/>
        <v/>
      </c>
      <c r="L23" s="168" t="str">
        <f t="shared" si="9"/>
        <v/>
      </c>
      <c r="M23" s="169" t="str">
        <f t="shared" si="10"/>
        <v/>
      </c>
      <c r="N23" s="166" t="str">
        <f t="shared" si="11"/>
        <v/>
      </c>
      <c r="O23" s="168" t="str">
        <f t="shared" si="12"/>
        <v/>
      </c>
      <c r="P23" s="166" t="str">
        <f t="shared" si="13"/>
        <v/>
      </c>
      <c r="Q23" s="168" t="str">
        <f t="shared" si="14"/>
        <v/>
      </c>
      <c r="R23" s="166" t="str">
        <f t="shared" si="15"/>
        <v/>
      </c>
      <c r="S23" s="168" t="str">
        <f t="shared" si="16"/>
        <v/>
      </c>
      <c r="T23" s="589" t="str">
        <f t="shared" si="17"/>
        <v>1.男 2.女</v>
      </c>
      <c r="U23" s="591"/>
      <c r="V23" s="590"/>
      <c r="W23" s="790" t="str">
        <f t="shared" si="18"/>
        <v/>
      </c>
      <c r="X23" s="791"/>
      <c r="Y23" s="792"/>
      <c r="Z23" s="790" t="str">
        <f t="shared" si="19"/>
        <v/>
      </c>
      <c r="AA23" s="792"/>
      <c r="AB23" s="199" t="str">
        <f t="shared" si="20"/>
        <v/>
      </c>
      <c r="AC23" s="773" t="str">
        <f t="shared" si="21"/>
        <v>[</v>
      </c>
      <c r="AD23" s="773"/>
      <c r="AE23" s="773" t="str">
        <f t="shared" si="22"/>
        <v>]</v>
      </c>
      <c r="AF23" s="774"/>
      <c r="AG23" s="53"/>
      <c r="AI23" s="46">
        <v>7</v>
      </c>
      <c r="AJ23" s="200"/>
      <c r="AK23" s="173"/>
      <c r="AL23" s="194"/>
      <c r="AM23" s="195" t="s">
        <v>234</v>
      </c>
      <c r="AN23" s="172"/>
      <c r="AO23" s="173" t="s">
        <v>16</v>
      </c>
      <c r="AP23" s="172"/>
      <c r="AQ23" s="173" t="s">
        <v>9</v>
      </c>
      <c r="AR23" s="172"/>
      <c r="AS23" s="173" t="s">
        <v>235</v>
      </c>
      <c r="AT23" s="171"/>
      <c r="AU23" s="173"/>
      <c r="AV23" s="196"/>
      <c r="AW23" s="175"/>
      <c r="AX23" s="197"/>
      <c r="AY23" s="173"/>
      <c r="AZ23" s="198"/>
      <c r="BA23" s="194"/>
      <c r="BB23" s="173"/>
      <c r="BC23" s="172"/>
      <c r="BE23" s="181"/>
      <c r="BF23" s="182" t="s">
        <v>4586</v>
      </c>
      <c r="BG23" s="182" t="s">
        <v>4587</v>
      </c>
      <c r="BH23" s="182"/>
      <c r="BI23" s="182"/>
      <c r="BJ23" s="68"/>
      <c r="BK23" s="68"/>
      <c r="BL23" s="68"/>
      <c r="BM23" s="68"/>
      <c r="BN23" s="68"/>
      <c r="BO23" s="68"/>
      <c r="BP23" s="68"/>
      <c r="BQ23" s="68"/>
      <c r="BR23" s="68"/>
      <c r="BS23" s="68"/>
      <c r="BT23" s="68"/>
      <c r="BU23" s="68"/>
      <c r="BV23" s="68"/>
      <c r="BW23" s="68"/>
      <c r="BX23" s="68"/>
      <c r="BY23" s="68"/>
      <c r="CA23" s="188"/>
      <c r="CB23" s="64"/>
      <c r="CC23" s="64"/>
    </row>
    <row r="24" spans="1:81" ht="23.1" customHeight="1" thickBot="1">
      <c r="A24" s="258" t="s">
        <v>115</v>
      </c>
      <c r="C24" s="166" t="str">
        <f t="shared" si="0"/>
        <v/>
      </c>
      <c r="D24" s="167" t="str">
        <f t="shared" si="1"/>
        <v/>
      </c>
      <c r="E24" s="167" t="str">
        <f t="shared" si="2"/>
        <v/>
      </c>
      <c r="F24" s="167" t="str">
        <f t="shared" si="3"/>
        <v/>
      </c>
      <c r="G24" s="167" t="str">
        <f t="shared" si="4"/>
        <v/>
      </c>
      <c r="H24" s="167" t="str">
        <f t="shared" si="5"/>
        <v/>
      </c>
      <c r="I24" s="167" t="str">
        <f t="shared" si="6"/>
        <v/>
      </c>
      <c r="J24" s="167" t="str">
        <f t="shared" si="7"/>
        <v/>
      </c>
      <c r="K24" s="167" t="str">
        <f t="shared" si="8"/>
        <v/>
      </c>
      <c r="L24" s="168" t="str">
        <f t="shared" si="9"/>
        <v/>
      </c>
      <c r="M24" s="169" t="str">
        <f t="shared" si="10"/>
        <v/>
      </c>
      <c r="N24" s="166" t="str">
        <f t="shared" si="11"/>
        <v/>
      </c>
      <c r="O24" s="168" t="str">
        <f t="shared" si="12"/>
        <v/>
      </c>
      <c r="P24" s="166" t="str">
        <f t="shared" si="13"/>
        <v/>
      </c>
      <c r="Q24" s="168" t="str">
        <f t="shared" si="14"/>
        <v/>
      </c>
      <c r="R24" s="166" t="str">
        <f t="shared" si="15"/>
        <v/>
      </c>
      <c r="S24" s="168" t="str">
        <f t="shared" si="16"/>
        <v/>
      </c>
      <c r="T24" s="589" t="str">
        <f t="shared" si="17"/>
        <v>1.男 2.女</v>
      </c>
      <c r="U24" s="591"/>
      <c r="V24" s="590"/>
      <c r="W24" s="790" t="str">
        <f t="shared" si="18"/>
        <v/>
      </c>
      <c r="X24" s="791"/>
      <c r="Y24" s="792"/>
      <c r="Z24" s="790" t="str">
        <f t="shared" si="19"/>
        <v/>
      </c>
      <c r="AA24" s="792"/>
      <c r="AB24" s="199" t="str">
        <f t="shared" si="20"/>
        <v/>
      </c>
      <c r="AC24" s="773" t="str">
        <f t="shared" si="21"/>
        <v>[</v>
      </c>
      <c r="AD24" s="773"/>
      <c r="AE24" s="773" t="str">
        <f t="shared" si="22"/>
        <v>]</v>
      </c>
      <c r="AF24" s="774"/>
      <c r="AG24" s="53"/>
      <c r="AI24" s="46">
        <v>8</v>
      </c>
      <c r="AJ24" s="200"/>
      <c r="AK24" s="173"/>
      <c r="AL24" s="194"/>
      <c r="AM24" s="195" t="s">
        <v>234</v>
      </c>
      <c r="AN24" s="172"/>
      <c r="AO24" s="173" t="s">
        <v>16</v>
      </c>
      <c r="AP24" s="172"/>
      <c r="AQ24" s="173" t="s">
        <v>9</v>
      </c>
      <c r="AR24" s="172"/>
      <c r="AS24" s="173" t="s">
        <v>235</v>
      </c>
      <c r="AT24" s="171"/>
      <c r="AU24" s="173"/>
      <c r="AV24" s="196"/>
      <c r="AW24" s="175"/>
      <c r="AX24" s="197"/>
      <c r="AY24" s="173"/>
      <c r="AZ24" s="198"/>
      <c r="BA24" s="194"/>
      <c r="BB24" s="173"/>
      <c r="BC24" s="172"/>
      <c r="BE24" s="181"/>
      <c r="BF24" s="182"/>
      <c r="BG24" s="182" t="s">
        <v>4588</v>
      </c>
      <c r="BH24" s="182"/>
      <c r="BI24" s="182"/>
      <c r="BJ24" s="68"/>
      <c r="BK24" s="68"/>
      <c r="BL24" s="68"/>
      <c r="BM24" s="68"/>
      <c r="BN24" s="68"/>
      <c r="BO24" s="68"/>
      <c r="BP24" s="68"/>
      <c r="BQ24" s="68"/>
      <c r="BR24" s="68"/>
      <c r="BS24" s="68"/>
      <c r="BT24" s="68"/>
      <c r="BU24" s="68"/>
      <c r="BV24" s="68"/>
      <c r="BW24" s="68"/>
      <c r="BX24" s="68"/>
      <c r="BY24" s="68"/>
      <c r="CA24" s="188"/>
      <c r="CB24" s="64"/>
      <c r="CC24" s="64"/>
    </row>
    <row r="25" spans="1:81" ht="23.1" customHeight="1" thickBot="1">
      <c r="A25" s="258" t="s">
        <v>116</v>
      </c>
      <c r="C25" s="166" t="str">
        <f t="shared" si="0"/>
        <v/>
      </c>
      <c r="D25" s="167" t="str">
        <f t="shared" si="1"/>
        <v/>
      </c>
      <c r="E25" s="167" t="str">
        <f t="shared" si="2"/>
        <v/>
      </c>
      <c r="F25" s="167" t="str">
        <f t="shared" si="3"/>
        <v/>
      </c>
      <c r="G25" s="167" t="str">
        <f t="shared" si="4"/>
        <v/>
      </c>
      <c r="H25" s="167" t="str">
        <f t="shared" si="5"/>
        <v/>
      </c>
      <c r="I25" s="167" t="str">
        <f t="shared" si="6"/>
        <v/>
      </c>
      <c r="J25" s="167" t="str">
        <f t="shared" si="7"/>
        <v/>
      </c>
      <c r="K25" s="167" t="str">
        <f t="shared" si="8"/>
        <v/>
      </c>
      <c r="L25" s="168" t="str">
        <f t="shared" si="9"/>
        <v/>
      </c>
      <c r="M25" s="169" t="str">
        <f t="shared" si="10"/>
        <v/>
      </c>
      <c r="N25" s="166" t="str">
        <f t="shared" si="11"/>
        <v/>
      </c>
      <c r="O25" s="168" t="str">
        <f t="shared" si="12"/>
        <v/>
      </c>
      <c r="P25" s="166" t="str">
        <f t="shared" si="13"/>
        <v/>
      </c>
      <c r="Q25" s="168" t="str">
        <f t="shared" si="14"/>
        <v/>
      </c>
      <c r="R25" s="166" t="str">
        <f t="shared" si="15"/>
        <v/>
      </c>
      <c r="S25" s="168" t="str">
        <f t="shared" si="16"/>
        <v/>
      </c>
      <c r="T25" s="589" t="str">
        <f t="shared" si="17"/>
        <v>1.男 2.女</v>
      </c>
      <c r="U25" s="591"/>
      <c r="V25" s="590"/>
      <c r="W25" s="790" t="str">
        <f t="shared" si="18"/>
        <v/>
      </c>
      <c r="X25" s="791"/>
      <c r="Y25" s="792"/>
      <c r="Z25" s="790" t="str">
        <f t="shared" si="19"/>
        <v/>
      </c>
      <c r="AA25" s="792"/>
      <c r="AB25" s="199" t="str">
        <f t="shared" si="20"/>
        <v/>
      </c>
      <c r="AC25" s="773" t="str">
        <f t="shared" si="21"/>
        <v>[</v>
      </c>
      <c r="AD25" s="773"/>
      <c r="AE25" s="773" t="str">
        <f t="shared" si="22"/>
        <v>]</v>
      </c>
      <c r="AF25" s="774"/>
      <c r="AG25" s="53"/>
      <c r="AI25" s="46">
        <v>9</v>
      </c>
      <c r="AJ25" s="200"/>
      <c r="AK25" s="173"/>
      <c r="AL25" s="194"/>
      <c r="AM25" s="195" t="s">
        <v>234</v>
      </c>
      <c r="AN25" s="172"/>
      <c r="AO25" s="173" t="s">
        <v>16</v>
      </c>
      <c r="AP25" s="172"/>
      <c r="AQ25" s="173" t="s">
        <v>9</v>
      </c>
      <c r="AR25" s="172"/>
      <c r="AS25" s="173" t="s">
        <v>235</v>
      </c>
      <c r="AT25" s="171"/>
      <c r="AU25" s="173"/>
      <c r="AV25" s="196"/>
      <c r="AW25" s="175"/>
      <c r="AX25" s="197"/>
      <c r="AY25" s="173"/>
      <c r="AZ25" s="198"/>
      <c r="BA25" s="194"/>
      <c r="BB25" s="173"/>
      <c r="BC25" s="172"/>
      <c r="BE25" s="181"/>
      <c r="BF25" s="182"/>
      <c r="BG25" s="182" t="s">
        <v>4589</v>
      </c>
      <c r="BH25" s="182"/>
      <c r="BI25" s="182"/>
      <c r="BJ25" s="68"/>
      <c r="BK25" s="68"/>
      <c r="BL25" s="68"/>
      <c r="BM25" s="68"/>
      <c r="BN25" s="68"/>
      <c r="BO25" s="68"/>
      <c r="BP25" s="68"/>
      <c r="BQ25" s="68"/>
      <c r="BR25" s="68"/>
      <c r="BS25" s="68"/>
      <c r="BT25" s="68"/>
      <c r="BU25" s="68"/>
      <c r="BV25" s="68"/>
      <c r="BW25" s="68"/>
      <c r="BX25" s="68"/>
      <c r="BY25" s="68"/>
      <c r="CA25" s="188"/>
      <c r="CB25" s="64"/>
      <c r="CC25" s="64"/>
    </row>
    <row r="26" spans="1:81" ht="23.1" customHeight="1" thickBot="1">
      <c r="A26" s="258" t="s">
        <v>117</v>
      </c>
      <c r="C26" s="166" t="str">
        <f t="shared" si="0"/>
        <v/>
      </c>
      <c r="D26" s="167" t="str">
        <f t="shared" si="1"/>
        <v/>
      </c>
      <c r="E26" s="167" t="str">
        <f t="shared" si="2"/>
        <v/>
      </c>
      <c r="F26" s="167" t="str">
        <f t="shared" si="3"/>
        <v/>
      </c>
      <c r="G26" s="167" t="str">
        <f t="shared" si="4"/>
        <v/>
      </c>
      <c r="H26" s="167" t="str">
        <f t="shared" si="5"/>
        <v/>
      </c>
      <c r="I26" s="167" t="str">
        <f t="shared" si="6"/>
        <v/>
      </c>
      <c r="J26" s="167" t="str">
        <f t="shared" si="7"/>
        <v/>
      </c>
      <c r="K26" s="167" t="str">
        <f t="shared" si="8"/>
        <v/>
      </c>
      <c r="L26" s="168" t="str">
        <f t="shared" si="9"/>
        <v/>
      </c>
      <c r="M26" s="169" t="str">
        <f t="shared" si="10"/>
        <v/>
      </c>
      <c r="N26" s="166" t="str">
        <f t="shared" si="11"/>
        <v/>
      </c>
      <c r="O26" s="168" t="str">
        <f t="shared" si="12"/>
        <v/>
      </c>
      <c r="P26" s="166" t="str">
        <f t="shared" si="13"/>
        <v/>
      </c>
      <c r="Q26" s="168" t="str">
        <f t="shared" si="14"/>
        <v/>
      </c>
      <c r="R26" s="166" t="str">
        <f t="shared" si="15"/>
        <v/>
      </c>
      <c r="S26" s="168" t="str">
        <f t="shared" si="16"/>
        <v/>
      </c>
      <c r="T26" s="589" t="str">
        <f t="shared" si="17"/>
        <v>1.男 2.女</v>
      </c>
      <c r="U26" s="591"/>
      <c r="V26" s="590"/>
      <c r="W26" s="790" t="str">
        <f t="shared" si="18"/>
        <v/>
      </c>
      <c r="X26" s="791"/>
      <c r="Y26" s="792"/>
      <c r="Z26" s="790" t="str">
        <f t="shared" si="19"/>
        <v/>
      </c>
      <c r="AA26" s="792"/>
      <c r="AB26" s="199" t="str">
        <f t="shared" si="20"/>
        <v/>
      </c>
      <c r="AC26" s="773" t="str">
        <f t="shared" si="21"/>
        <v>[</v>
      </c>
      <c r="AD26" s="773"/>
      <c r="AE26" s="773" t="str">
        <f t="shared" si="22"/>
        <v>]</v>
      </c>
      <c r="AF26" s="774"/>
      <c r="AG26" s="53"/>
      <c r="AI26" s="46">
        <v>10</v>
      </c>
      <c r="AJ26" s="200"/>
      <c r="AK26" s="173"/>
      <c r="AL26" s="194"/>
      <c r="AM26" s="195" t="s">
        <v>234</v>
      </c>
      <c r="AN26" s="172"/>
      <c r="AO26" s="173" t="s">
        <v>16</v>
      </c>
      <c r="AP26" s="172"/>
      <c r="AQ26" s="173" t="s">
        <v>9</v>
      </c>
      <c r="AR26" s="172"/>
      <c r="AS26" s="173" t="s">
        <v>235</v>
      </c>
      <c r="AT26" s="171"/>
      <c r="AU26" s="173"/>
      <c r="AV26" s="196"/>
      <c r="AW26" s="175"/>
      <c r="AX26" s="197"/>
      <c r="AY26" s="173"/>
      <c r="AZ26" s="198"/>
      <c r="BA26" s="194"/>
      <c r="BB26" s="173"/>
      <c r="BC26" s="172"/>
      <c r="BE26" s="181"/>
      <c r="BF26" s="182"/>
      <c r="BG26" s="182" t="s">
        <v>4590</v>
      </c>
      <c r="BH26" s="182"/>
      <c r="BI26" s="182"/>
      <c r="BJ26" s="68"/>
      <c r="BK26" s="68"/>
      <c r="BL26" s="68"/>
      <c r="BM26" s="68"/>
      <c r="BN26" s="68"/>
      <c r="BO26" s="68"/>
      <c r="BP26" s="68"/>
      <c r="BQ26" s="68"/>
      <c r="BR26" s="68"/>
      <c r="BS26" s="68"/>
      <c r="BT26" s="68"/>
      <c r="BU26" s="68"/>
      <c r="BV26" s="68"/>
      <c r="BW26" s="68"/>
      <c r="BX26" s="68"/>
      <c r="BY26" s="68"/>
      <c r="CA26" s="188"/>
      <c r="CB26" s="64"/>
      <c r="CC26" s="64"/>
    </row>
    <row r="27" spans="1:81" ht="23.1" customHeight="1" thickBot="1">
      <c r="A27" s="258" t="s">
        <v>118</v>
      </c>
      <c r="C27" s="166" t="str">
        <f t="shared" si="0"/>
        <v/>
      </c>
      <c r="D27" s="167" t="str">
        <f t="shared" si="1"/>
        <v/>
      </c>
      <c r="E27" s="167" t="str">
        <f t="shared" si="2"/>
        <v/>
      </c>
      <c r="F27" s="167" t="str">
        <f t="shared" si="3"/>
        <v/>
      </c>
      <c r="G27" s="167" t="str">
        <f t="shared" si="4"/>
        <v/>
      </c>
      <c r="H27" s="167" t="str">
        <f t="shared" si="5"/>
        <v/>
      </c>
      <c r="I27" s="167" t="str">
        <f t="shared" si="6"/>
        <v/>
      </c>
      <c r="J27" s="167" t="str">
        <f t="shared" si="7"/>
        <v/>
      </c>
      <c r="K27" s="167" t="str">
        <f t="shared" si="8"/>
        <v/>
      </c>
      <c r="L27" s="168" t="str">
        <f t="shared" si="9"/>
        <v/>
      </c>
      <c r="M27" s="169" t="str">
        <f t="shared" si="10"/>
        <v/>
      </c>
      <c r="N27" s="166" t="str">
        <f t="shared" si="11"/>
        <v/>
      </c>
      <c r="O27" s="168" t="str">
        <f t="shared" si="12"/>
        <v/>
      </c>
      <c r="P27" s="166" t="str">
        <f t="shared" si="13"/>
        <v/>
      </c>
      <c r="Q27" s="168" t="str">
        <f t="shared" si="14"/>
        <v/>
      </c>
      <c r="R27" s="166" t="str">
        <f t="shared" si="15"/>
        <v/>
      </c>
      <c r="S27" s="168" t="str">
        <f t="shared" si="16"/>
        <v/>
      </c>
      <c r="T27" s="589" t="str">
        <f t="shared" si="17"/>
        <v>1.男 2.女</v>
      </c>
      <c r="U27" s="591"/>
      <c r="V27" s="590"/>
      <c r="W27" s="790" t="str">
        <f t="shared" si="18"/>
        <v/>
      </c>
      <c r="X27" s="791"/>
      <c r="Y27" s="792"/>
      <c r="Z27" s="790" t="str">
        <f t="shared" si="19"/>
        <v/>
      </c>
      <c r="AA27" s="792"/>
      <c r="AB27" s="199" t="str">
        <f t="shared" si="20"/>
        <v/>
      </c>
      <c r="AC27" s="773" t="str">
        <f t="shared" si="21"/>
        <v>[</v>
      </c>
      <c r="AD27" s="773"/>
      <c r="AE27" s="773" t="str">
        <f t="shared" si="22"/>
        <v>]</v>
      </c>
      <c r="AF27" s="774"/>
      <c r="AG27" s="54"/>
      <c r="AI27" s="46">
        <v>11</v>
      </c>
      <c r="AJ27" s="200"/>
      <c r="AK27" s="173"/>
      <c r="AL27" s="194"/>
      <c r="AM27" s="195" t="s">
        <v>234</v>
      </c>
      <c r="AN27" s="172"/>
      <c r="AO27" s="173" t="s">
        <v>16</v>
      </c>
      <c r="AP27" s="172"/>
      <c r="AQ27" s="173" t="s">
        <v>9</v>
      </c>
      <c r="AR27" s="172"/>
      <c r="AS27" s="173" t="s">
        <v>235</v>
      </c>
      <c r="AT27" s="171"/>
      <c r="AU27" s="173"/>
      <c r="AV27" s="196"/>
      <c r="AW27" s="175"/>
      <c r="AX27" s="197"/>
      <c r="AY27" s="173"/>
      <c r="AZ27" s="198"/>
      <c r="BA27" s="194"/>
      <c r="BB27" s="173"/>
      <c r="BC27" s="172"/>
      <c r="BE27" s="181"/>
      <c r="BF27" s="182" t="s">
        <v>4591</v>
      </c>
      <c r="BG27" s="182" t="s">
        <v>4592</v>
      </c>
      <c r="BH27" s="182"/>
      <c r="BI27" s="182"/>
      <c r="BJ27" s="68"/>
      <c r="BK27" s="68"/>
      <c r="BL27" s="68"/>
      <c r="BM27" s="68"/>
      <c r="BN27" s="68"/>
      <c r="BO27" s="68"/>
      <c r="BP27" s="68"/>
      <c r="BQ27" s="68"/>
      <c r="BR27" s="68"/>
      <c r="BS27" s="68"/>
      <c r="BT27" s="68"/>
      <c r="BU27" s="68"/>
      <c r="BV27" s="68"/>
      <c r="BW27" s="68"/>
      <c r="BX27" s="68"/>
      <c r="BY27" s="68"/>
      <c r="CA27" s="188"/>
      <c r="CB27" s="64"/>
      <c r="CC27" s="64"/>
    </row>
    <row r="28" spans="1:81" ht="23.1" customHeight="1" thickBot="1">
      <c r="A28" s="258" t="s">
        <v>119</v>
      </c>
      <c r="C28" s="166" t="str">
        <f t="shared" si="0"/>
        <v/>
      </c>
      <c r="D28" s="167" t="str">
        <f t="shared" si="1"/>
        <v/>
      </c>
      <c r="E28" s="167" t="str">
        <f t="shared" si="2"/>
        <v/>
      </c>
      <c r="F28" s="167" t="str">
        <f t="shared" si="3"/>
        <v/>
      </c>
      <c r="G28" s="167" t="str">
        <f t="shared" si="4"/>
        <v/>
      </c>
      <c r="H28" s="167" t="str">
        <f t="shared" si="5"/>
        <v/>
      </c>
      <c r="I28" s="167" t="str">
        <f t="shared" si="6"/>
        <v/>
      </c>
      <c r="J28" s="167" t="str">
        <f t="shared" si="7"/>
        <v/>
      </c>
      <c r="K28" s="167" t="str">
        <f t="shared" si="8"/>
        <v/>
      </c>
      <c r="L28" s="168" t="str">
        <f t="shared" si="9"/>
        <v/>
      </c>
      <c r="M28" s="169" t="str">
        <f t="shared" si="10"/>
        <v/>
      </c>
      <c r="N28" s="166" t="str">
        <f t="shared" si="11"/>
        <v/>
      </c>
      <c r="O28" s="168" t="str">
        <f t="shared" si="12"/>
        <v/>
      </c>
      <c r="P28" s="166" t="str">
        <f t="shared" si="13"/>
        <v/>
      </c>
      <c r="Q28" s="168" t="str">
        <f t="shared" si="14"/>
        <v/>
      </c>
      <c r="R28" s="166" t="str">
        <f t="shared" si="15"/>
        <v/>
      </c>
      <c r="S28" s="168" t="str">
        <f t="shared" si="16"/>
        <v/>
      </c>
      <c r="T28" s="589" t="str">
        <f t="shared" si="17"/>
        <v>1.男 2.女</v>
      </c>
      <c r="U28" s="591"/>
      <c r="V28" s="590"/>
      <c r="W28" s="790" t="str">
        <f t="shared" si="18"/>
        <v/>
      </c>
      <c r="X28" s="791"/>
      <c r="Y28" s="792"/>
      <c r="Z28" s="790" t="str">
        <f t="shared" si="19"/>
        <v/>
      </c>
      <c r="AA28" s="792"/>
      <c r="AB28" s="199" t="str">
        <f t="shared" si="20"/>
        <v/>
      </c>
      <c r="AC28" s="773" t="str">
        <f t="shared" si="21"/>
        <v>[</v>
      </c>
      <c r="AD28" s="773"/>
      <c r="AE28" s="773" t="str">
        <f t="shared" si="22"/>
        <v>]</v>
      </c>
      <c r="AF28" s="774"/>
      <c r="AG28" s="54"/>
      <c r="AI28" s="46">
        <v>12</v>
      </c>
      <c r="AJ28" s="200"/>
      <c r="AK28" s="173"/>
      <c r="AL28" s="194"/>
      <c r="AM28" s="195" t="s">
        <v>234</v>
      </c>
      <c r="AN28" s="172"/>
      <c r="AO28" s="173" t="s">
        <v>16</v>
      </c>
      <c r="AP28" s="172"/>
      <c r="AQ28" s="173" t="s">
        <v>9</v>
      </c>
      <c r="AR28" s="172"/>
      <c r="AS28" s="173" t="s">
        <v>235</v>
      </c>
      <c r="AT28" s="171"/>
      <c r="AU28" s="173"/>
      <c r="AV28" s="196"/>
      <c r="AW28" s="175"/>
      <c r="AX28" s="197"/>
      <c r="AY28" s="173"/>
      <c r="AZ28" s="198"/>
      <c r="BA28" s="194"/>
      <c r="BB28" s="173"/>
      <c r="BC28" s="172"/>
      <c r="BE28" s="181"/>
      <c r="BF28" s="182"/>
      <c r="BG28" s="182" t="s">
        <v>4593</v>
      </c>
      <c r="BH28" s="182"/>
      <c r="BI28" s="182"/>
      <c r="BJ28" s="68"/>
      <c r="BK28" s="68"/>
      <c r="BL28" s="68"/>
      <c r="BM28" s="68"/>
      <c r="BN28" s="68"/>
      <c r="BO28" s="68"/>
      <c r="BP28" s="68"/>
      <c r="BQ28" s="68"/>
      <c r="BR28" s="68"/>
      <c r="BS28" s="68"/>
      <c r="BT28" s="68"/>
      <c r="BU28" s="68"/>
      <c r="BV28" s="68"/>
      <c r="BW28" s="68"/>
      <c r="BX28" s="68"/>
      <c r="BY28" s="68"/>
      <c r="CA28" s="188"/>
      <c r="CB28" s="64"/>
      <c r="CC28" s="64"/>
    </row>
    <row r="29" spans="1:81" ht="23.1" customHeight="1" thickBot="1">
      <c r="A29" s="258" t="s">
        <v>120</v>
      </c>
      <c r="C29" s="166" t="str">
        <f t="shared" si="0"/>
        <v/>
      </c>
      <c r="D29" s="167" t="str">
        <f t="shared" si="1"/>
        <v/>
      </c>
      <c r="E29" s="167" t="str">
        <f t="shared" si="2"/>
        <v/>
      </c>
      <c r="F29" s="167" t="str">
        <f t="shared" si="3"/>
        <v/>
      </c>
      <c r="G29" s="167" t="str">
        <f t="shared" si="4"/>
        <v/>
      </c>
      <c r="H29" s="167" t="str">
        <f t="shared" si="5"/>
        <v/>
      </c>
      <c r="I29" s="167" t="str">
        <f t="shared" si="6"/>
        <v/>
      </c>
      <c r="J29" s="167" t="str">
        <f t="shared" si="7"/>
        <v/>
      </c>
      <c r="K29" s="167" t="str">
        <f t="shared" si="8"/>
        <v/>
      </c>
      <c r="L29" s="168" t="str">
        <f t="shared" si="9"/>
        <v/>
      </c>
      <c r="M29" s="169" t="str">
        <f t="shared" si="10"/>
        <v/>
      </c>
      <c r="N29" s="166" t="str">
        <f t="shared" si="11"/>
        <v/>
      </c>
      <c r="O29" s="168" t="str">
        <f t="shared" si="12"/>
        <v/>
      </c>
      <c r="P29" s="166" t="str">
        <f t="shared" si="13"/>
        <v/>
      </c>
      <c r="Q29" s="168" t="str">
        <f t="shared" si="14"/>
        <v/>
      </c>
      <c r="R29" s="166" t="str">
        <f t="shared" si="15"/>
        <v/>
      </c>
      <c r="S29" s="168" t="str">
        <f t="shared" si="16"/>
        <v/>
      </c>
      <c r="T29" s="589" t="str">
        <f t="shared" si="17"/>
        <v>1.男 2.女</v>
      </c>
      <c r="U29" s="591"/>
      <c r="V29" s="590"/>
      <c r="W29" s="790" t="str">
        <f t="shared" si="18"/>
        <v/>
      </c>
      <c r="X29" s="791"/>
      <c r="Y29" s="792"/>
      <c r="Z29" s="790" t="str">
        <f t="shared" si="19"/>
        <v/>
      </c>
      <c r="AA29" s="792"/>
      <c r="AB29" s="199" t="str">
        <f t="shared" si="20"/>
        <v/>
      </c>
      <c r="AC29" s="773" t="str">
        <f t="shared" si="21"/>
        <v>[</v>
      </c>
      <c r="AD29" s="773"/>
      <c r="AE29" s="773" t="str">
        <f t="shared" si="22"/>
        <v>]</v>
      </c>
      <c r="AF29" s="774"/>
      <c r="AG29" s="54"/>
      <c r="AI29" s="46">
        <v>13</v>
      </c>
      <c r="AJ29" s="200"/>
      <c r="AK29" s="173"/>
      <c r="AL29" s="194"/>
      <c r="AM29" s="195" t="s">
        <v>234</v>
      </c>
      <c r="AN29" s="172"/>
      <c r="AO29" s="173" t="s">
        <v>16</v>
      </c>
      <c r="AP29" s="172"/>
      <c r="AQ29" s="173" t="s">
        <v>9</v>
      </c>
      <c r="AR29" s="172"/>
      <c r="AS29" s="173" t="s">
        <v>235</v>
      </c>
      <c r="AT29" s="171"/>
      <c r="AU29" s="173"/>
      <c r="AV29" s="196"/>
      <c r="AW29" s="175"/>
      <c r="AX29" s="197"/>
      <c r="AY29" s="173"/>
      <c r="AZ29" s="198"/>
      <c r="BA29" s="194"/>
      <c r="BB29" s="173"/>
      <c r="BC29" s="172"/>
      <c r="BE29" s="181"/>
      <c r="BF29" s="182"/>
      <c r="BG29" s="182" t="s">
        <v>4594</v>
      </c>
      <c r="BH29" s="182"/>
      <c r="BI29" s="182"/>
      <c r="BJ29" s="68"/>
      <c r="BK29" s="68"/>
      <c r="BL29" s="68"/>
      <c r="BM29" s="68"/>
      <c r="BN29" s="68"/>
      <c r="BO29" s="68"/>
      <c r="BP29" s="68"/>
      <c r="BQ29" s="68"/>
      <c r="BR29" s="68"/>
      <c r="BS29" s="68"/>
      <c r="BT29" s="68"/>
      <c r="BU29" s="68"/>
      <c r="BV29" s="68"/>
      <c r="BW29" s="68"/>
      <c r="BX29" s="68"/>
      <c r="BY29" s="68"/>
      <c r="CA29" s="188"/>
      <c r="CB29" s="64"/>
      <c r="CC29" s="64"/>
    </row>
    <row r="30" spans="1:81" ht="23.1" customHeight="1" thickBot="1">
      <c r="A30" s="258" t="s">
        <v>121</v>
      </c>
      <c r="C30" s="166" t="str">
        <f t="shared" si="0"/>
        <v/>
      </c>
      <c r="D30" s="167" t="str">
        <f t="shared" si="1"/>
        <v/>
      </c>
      <c r="E30" s="167" t="str">
        <f t="shared" si="2"/>
        <v/>
      </c>
      <c r="F30" s="167" t="str">
        <f t="shared" si="3"/>
        <v/>
      </c>
      <c r="G30" s="167" t="str">
        <f t="shared" si="4"/>
        <v/>
      </c>
      <c r="H30" s="167" t="str">
        <f t="shared" si="5"/>
        <v/>
      </c>
      <c r="I30" s="167" t="str">
        <f t="shared" si="6"/>
        <v/>
      </c>
      <c r="J30" s="167" t="str">
        <f t="shared" si="7"/>
        <v/>
      </c>
      <c r="K30" s="167" t="str">
        <f t="shared" si="8"/>
        <v/>
      </c>
      <c r="L30" s="168" t="str">
        <f t="shared" si="9"/>
        <v/>
      </c>
      <c r="M30" s="169" t="str">
        <f t="shared" si="10"/>
        <v/>
      </c>
      <c r="N30" s="166" t="str">
        <f t="shared" si="11"/>
        <v/>
      </c>
      <c r="O30" s="168" t="str">
        <f t="shared" si="12"/>
        <v/>
      </c>
      <c r="P30" s="166" t="str">
        <f t="shared" si="13"/>
        <v/>
      </c>
      <c r="Q30" s="168" t="str">
        <f t="shared" si="14"/>
        <v/>
      </c>
      <c r="R30" s="166" t="str">
        <f t="shared" si="15"/>
        <v/>
      </c>
      <c r="S30" s="168" t="str">
        <f t="shared" si="16"/>
        <v/>
      </c>
      <c r="T30" s="589" t="str">
        <f t="shared" si="17"/>
        <v>1.男 2.女</v>
      </c>
      <c r="U30" s="591"/>
      <c r="V30" s="590"/>
      <c r="W30" s="790" t="str">
        <f t="shared" si="18"/>
        <v/>
      </c>
      <c r="X30" s="791"/>
      <c r="Y30" s="792"/>
      <c r="Z30" s="790" t="str">
        <f t="shared" si="19"/>
        <v/>
      </c>
      <c r="AA30" s="792"/>
      <c r="AB30" s="199" t="str">
        <f t="shared" si="20"/>
        <v/>
      </c>
      <c r="AC30" s="773" t="str">
        <f t="shared" si="21"/>
        <v>[</v>
      </c>
      <c r="AD30" s="773"/>
      <c r="AE30" s="773" t="str">
        <f t="shared" si="22"/>
        <v>]</v>
      </c>
      <c r="AF30" s="774"/>
      <c r="AG30" s="54"/>
      <c r="AI30" s="46">
        <v>14</v>
      </c>
      <c r="AJ30" s="200"/>
      <c r="AK30" s="173"/>
      <c r="AL30" s="194"/>
      <c r="AM30" s="195" t="s">
        <v>234</v>
      </c>
      <c r="AN30" s="172"/>
      <c r="AO30" s="173" t="s">
        <v>16</v>
      </c>
      <c r="AP30" s="172"/>
      <c r="AQ30" s="173" t="s">
        <v>9</v>
      </c>
      <c r="AR30" s="172"/>
      <c r="AS30" s="173" t="s">
        <v>235</v>
      </c>
      <c r="AT30" s="171"/>
      <c r="AU30" s="173"/>
      <c r="AV30" s="196"/>
      <c r="AW30" s="175"/>
      <c r="AX30" s="197"/>
      <c r="AY30" s="173"/>
      <c r="AZ30" s="198"/>
      <c r="BA30" s="194"/>
      <c r="BB30" s="173"/>
      <c r="BC30" s="172"/>
      <c r="BE30" s="181"/>
      <c r="BF30" s="182"/>
      <c r="BG30" s="182" t="s">
        <v>4620</v>
      </c>
      <c r="BH30" s="182"/>
      <c r="BI30" s="182"/>
      <c r="BJ30" s="68"/>
      <c r="BK30" s="68"/>
      <c r="BL30" s="68"/>
      <c r="BM30" s="68"/>
      <c r="BN30" s="68"/>
      <c r="BO30" s="68"/>
      <c r="BP30" s="68"/>
      <c r="BQ30" s="68"/>
      <c r="BR30" s="68"/>
      <c r="BS30" s="68"/>
      <c r="BT30" s="68"/>
      <c r="BU30" s="68"/>
      <c r="BV30" s="68"/>
      <c r="BW30" s="68"/>
      <c r="BX30" s="68"/>
      <c r="BY30" s="68"/>
      <c r="CA30" s="188"/>
    </row>
    <row r="31" spans="1:81" ht="23.1" customHeight="1" thickBot="1">
      <c r="A31" s="258" t="s">
        <v>122</v>
      </c>
      <c r="C31" s="166" t="str">
        <f t="shared" si="0"/>
        <v/>
      </c>
      <c r="D31" s="167" t="str">
        <f t="shared" si="1"/>
        <v/>
      </c>
      <c r="E31" s="167" t="str">
        <f t="shared" si="2"/>
        <v/>
      </c>
      <c r="F31" s="167" t="str">
        <f t="shared" si="3"/>
        <v/>
      </c>
      <c r="G31" s="167" t="str">
        <f t="shared" si="4"/>
        <v/>
      </c>
      <c r="H31" s="167" t="str">
        <f t="shared" si="5"/>
        <v/>
      </c>
      <c r="I31" s="167" t="str">
        <f t="shared" si="6"/>
        <v/>
      </c>
      <c r="J31" s="167" t="str">
        <f t="shared" si="7"/>
        <v/>
      </c>
      <c r="K31" s="167" t="str">
        <f t="shared" si="8"/>
        <v/>
      </c>
      <c r="L31" s="168" t="str">
        <f t="shared" si="9"/>
        <v/>
      </c>
      <c r="M31" s="169" t="str">
        <f t="shared" si="10"/>
        <v/>
      </c>
      <c r="N31" s="166" t="str">
        <f t="shared" si="11"/>
        <v/>
      </c>
      <c r="O31" s="168" t="str">
        <f t="shared" si="12"/>
        <v/>
      </c>
      <c r="P31" s="166" t="str">
        <f t="shared" si="13"/>
        <v/>
      </c>
      <c r="Q31" s="168" t="str">
        <f t="shared" si="14"/>
        <v/>
      </c>
      <c r="R31" s="166" t="str">
        <f t="shared" si="15"/>
        <v/>
      </c>
      <c r="S31" s="168" t="str">
        <f t="shared" si="16"/>
        <v/>
      </c>
      <c r="T31" s="589" t="str">
        <f t="shared" si="17"/>
        <v>1.男 2.女</v>
      </c>
      <c r="U31" s="591"/>
      <c r="V31" s="590"/>
      <c r="W31" s="790" t="str">
        <f t="shared" si="18"/>
        <v/>
      </c>
      <c r="X31" s="791"/>
      <c r="Y31" s="792"/>
      <c r="Z31" s="790" t="str">
        <f t="shared" si="19"/>
        <v/>
      </c>
      <c r="AA31" s="792"/>
      <c r="AB31" s="199" t="str">
        <f t="shared" si="20"/>
        <v/>
      </c>
      <c r="AC31" s="773" t="str">
        <f t="shared" si="21"/>
        <v>[</v>
      </c>
      <c r="AD31" s="773"/>
      <c r="AE31" s="773" t="str">
        <f t="shared" si="22"/>
        <v>]</v>
      </c>
      <c r="AF31" s="774"/>
      <c r="AG31" s="54"/>
      <c r="AI31" s="46">
        <v>15</v>
      </c>
      <c r="AJ31" s="200"/>
      <c r="AK31" s="173"/>
      <c r="AL31" s="194"/>
      <c r="AM31" s="195" t="s">
        <v>234</v>
      </c>
      <c r="AN31" s="172"/>
      <c r="AO31" s="173" t="s">
        <v>16</v>
      </c>
      <c r="AP31" s="172"/>
      <c r="AQ31" s="173" t="s">
        <v>9</v>
      </c>
      <c r="AR31" s="172"/>
      <c r="AS31" s="173" t="s">
        <v>235</v>
      </c>
      <c r="AT31" s="171"/>
      <c r="AU31" s="173"/>
      <c r="AV31" s="196"/>
      <c r="AW31" s="175"/>
      <c r="AX31" s="197"/>
      <c r="AY31" s="173"/>
      <c r="AZ31" s="198"/>
      <c r="BA31" s="194"/>
      <c r="BB31" s="173"/>
      <c r="BC31" s="172"/>
      <c r="BE31" s="181">
        <v>2</v>
      </c>
      <c r="BF31" s="182" t="s">
        <v>4595</v>
      </c>
      <c r="BG31" s="182"/>
      <c r="BH31" s="182"/>
      <c r="BI31" s="182"/>
      <c r="BJ31" s="68"/>
      <c r="BK31" s="68"/>
      <c r="BL31" s="68"/>
      <c r="BM31" s="68"/>
      <c r="BN31" s="68"/>
      <c r="BO31" s="68"/>
      <c r="BP31" s="68"/>
      <c r="BQ31" s="68"/>
      <c r="BR31" s="68"/>
      <c r="BS31" s="68"/>
      <c r="BT31" s="68"/>
      <c r="BU31" s="68"/>
      <c r="BV31" s="68"/>
      <c r="BW31" s="68"/>
      <c r="BX31" s="68"/>
      <c r="BY31" s="68"/>
      <c r="CA31" s="188"/>
    </row>
    <row r="32" spans="1:81" ht="23.1" customHeight="1" thickBot="1">
      <c r="A32" s="258" t="s">
        <v>123</v>
      </c>
      <c r="C32" s="166" t="str">
        <f t="shared" si="0"/>
        <v/>
      </c>
      <c r="D32" s="167" t="str">
        <f t="shared" si="1"/>
        <v/>
      </c>
      <c r="E32" s="167" t="str">
        <f t="shared" si="2"/>
        <v/>
      </c>
      <c r="F32" s="167" t="str">
        <f t="shared" si="3"/>
        <v/>
      </c>
      <c r="G32" s="167" t="str">
        <f t="shared" si="4"/>
        <v/>
      </c>
      <c r="H32" s="167" t="str">
        <f t="shared" si="5"/>
        <v/>
      </c>
      <c r="I32" s="167" t="str">
        <f t="shared" si="6"/>
        <v/>
      </c>
      <c r="J32" s="167" t="str">
        <f t="shared" si="7"/>
        <v/>
      </c>
      <c r="K32" s="167" t="str">
        <f t="shared" si="8"/>
        <v/>
      </c>
      <c r="L32" s="168" t="str">
        <f t="shared" si="9"/>
        <v/>
      </c>
      <c r="M32" s="169" t="str">
        <f t="shared" si="10"/>
        <v/>
      </c>
      <c r="N32" s="166" t="str">
        <f t="shared" si="11"/>
        <v/>
      </c>
      <c r="O32" s="168" t="str">
        <f t="shared" si="12"/>
        <v/>
      </c>
      <c r="P32" s="166" t="str">
        <f t="shared" si="13"/>
        <v/>
      </c>
      <c r="Q32" s="168" t="str">
        <f t="shared" si="14"/>
        <v/>
      </c>
      <c r="R32" s="166" t="str">
        <f t="shared" si="15"/>
        <v/>
      </c>
      <c r="S32" s="168" t="str">
        <f t="shared" si="16"/>
        <v/>
      </c>
      <c r="T32" s="589" t="str">
        <f t="shared" si="17"/>
        <v>1.男 2.女</v>
      </c>
      <c r="U32" s="591"/>
      <c r="V32" s="590"/>
      <c r="W32" s="790" t="str">
        <f t="shared" si="18"/>
        <v/>
      </c>
      <c r="X32" s="791"/>
      <c r="Y32" s="792"/>
      <c r="Z32" s="790" t="str">
        <f t="shared" si="19"/>
        <v/>
      </c>
      <c r="AA32" s="792"/>
      <c r="AB32" s="199" t="str">
        <f t="shared" si="20"/>
        <v/>
      </c>
      <c r="AC32" s="773" t="str">
        <f t="shared" si="21"/>
        <v>[</v>
      </c>
      <c r="AD32" s="773"/>
      <c r="AE32" s="773" t="str">
        <f t="shared" si="22"/>
        <v>]</v>
      </c>
      <c r="AF32" s="774"/>
      <c r="AG32" s="54"/>
      <c r="AI32" s="46">
        <v>16</v>
      </c>
      <c r="AJ32" s="200"/>
      <c r="AK32" s="173"/>
      <c r="AL32" s="194"/>
      <c r="AM32" s="195" t="s">
        <v>234</v>
      </c>
      <c r="AN32" s="172"/>
      <c r="AO32" s="173" t="s">
        <v>16</v>
      </c>
      <c r="AP32" s="172"/>
      <c r="AQ32" s="173" t="s">
        <v>9</v>
      </c>
      <c r="AR32" s="172"/>
      <c r="AS32" s="173" t="s">
        <v>235</v>
      </c>
      <c r="AT32" s="171"/>
      <c r="AU32" s="173"/>
      <c r="AV32" s="196"/>
      <c r="AW32" s="175"/>
      <c r="AX32" s="197"/>
      <c r="AY32" s="173"/>
      <c r="AZ32" s="198"/>
      <c r="BA32" s="194"/>
      <c r="BB32" s="173"/>
      <c r="BC32" s="172"/>
      <c r="BE32" s="181"/>
      <c r="BF32" s="182" t="s">
        <v>4596</v>
      </c>
      <c r="BG32" s="182"/>
      <c r="BH32" s="182"/>
      <c r="BI32" s="182"/>
      <c r="BJ32" s="68"/>
      <c r="BK32" s="68"/>
      <c r="BL32" s="68"/>
      <c r="BM32" s="68"/>
      <c r="BN32" s="68"/>
      <c r="BO32" s="68"/>
      <c r="BP32" s="68"/>
      <c r="BQ32" s="68"/>
      <c r="BR32" s="68"/>
      <c r="BS32" s="68"/>
      <c r="BT32" s="68"/>
      <c r="BU32" s="68"/>
      <c r="BV32" s="68"/>
      <c r="BW32" s="68"/>
      <c r="BX32" s="68"/>
      <c r="BY32" s="68"/>
      <c r="CA32" s="188"/>
    </row>
    <row r="33" spans="1:79" ht="23.1" customHeight="1" thickBot="1">
      <c r="A33" s="258" t="s">
        <v>124</v>
      </c>
      <c r="C33" s="166" t="str">
        <f t="shared" si="0"/>
        <v/>
      </c>
      <c r="D33" s="167" t="str">
        <f t="shared" si="1"/>
        <v/>
      </c>
      <c r="E33" s="167" t="str">
        <f t="shared" si="2"/>
        <v/>
      </c>
      <c r="F33" s="167" t="str">
        <f t="shared" si="3"/>
        <v/>
      </c>
      <c r="G33" s="167" t="str">
        <f t="shared" si="4"/>
        <v/>
      </c>
      <c r="H33" s="167" t="str">
        <f t="shared" si="5"/>
        <v/>
      </c>
      <c r="I33" s="167" t="str">
        <f t="shared" si="6"/>
        <v/>
      </c>
      <c r="J33" s="167" t="str">
        <f t="shared" si="7"/>
        <v/>
      </c>
      <c r="K33" s="167" t="str">
        <f t="shared" si="8"/>
        <v/>
      </c>
      <c r="L33" s="168" t="str">
        <f t="shared" si="9"/>
        <v/>
      </c>
      <c r="M33" s="169" t="str">
        <f t="shared" si="10"/>
        <v/>
      </c>
      <c r="N33" s="166" t="str">
        <f t="shared" si="11"/>
        <v/>
      </c>
      <c r="O33" s="168" t="str">
        <f t="shared" si="12"/>
        <v/>
      </c>
      <c r="P33" s="166" t="str">
        <f t="shared" si="13"/>
        <v/>
      </c>
      <c r="Q33" s="168" t="str">
        <f t="shared" si="14"/>
        <v/>
      </c>
      <c r="R33" s="166" t="str">
        <f t="shared" si="15"/>
        <v/>
      </c>
      <c r="S33" s="168" t="str">
        <f t="shared" si="16"/>
        <v/>
      </c>
      <c r="T33" s="589" t="str">
        <f t="shared" si="17"/>
        <v>1.男 2.女</v>
      </c>
      <c r="U33" s="591"/>
      <c r="V33" s="590"/>
      <c r="W33" s="790" t="str">
        <f t="shared" si="18"/>
        <v/>
      </c>
      <c r="X33" s="791"/>
      <c r="Y33" s="792"/>
      <c r="Z33" s="790" t="str">
        <f t="shared" si="19"/>
        <v/>
      </c>
      <c r="AA33" s="792"/>
      <c r="AB33" s="199" t="str">
        <f t="shared" si="20"/>
        <v/>
      </c>
      <c r="AC33" s="773" t="str">
        <f t="shared" si="21"/>
        <v>[</v>
      </c>
      <c r="AD33" s="773"/>
      <c r="AE33" s="773" t="str">
        <f t="shared" si="22"/>
        <v>]</v>
      </c>
      <c r="AF33" s="774"/>
      <c r="AG33" s="54"/>
      <c r="AI33" s="46">
        <v>17</v>
      </c>
      <c r="AJ33" s="200"/>
      <c r="AK33" s="173"/>
      <c r="AL33" s="194"/>
      <c r="AM33" s="195" t="s">
        <v>234</v>
      </c>
      <c r="AN33" s="172"/>
      <c r="AO33" s="173" t="s">
        <v>16</v>
      </c>
      <c r="AP33" s="172"/>
      <c r="AQ33" s="173" t="s">
        <v>9</v>
      </c>
      <c r="AR33" s="172"/>
      <c r="AS33" s="173" t="s">
        <v>235</v>
      </c>
      <c r="AT33" s="171"/>
      <c r="AU33" s="173"/>
      <c r="AV33" s="196"/>
      <c r="AW33" s="175"/>
      <c r="AX33" s="197"/>
      <c r="AY33" s="173"/>
      <c r="AZ33" s="198"/>
      <c r="BA33" s="194"/>
      <c r="BB33" s="173"/>
      <c r="BC33" s="172"/>
      <c r="BE33" s="181"/>
      <c r="BF33" s="182"/>
      <c r="BG33" s="182" t="s">
        <v>4597</v>
      </c>
      <c r="BH33" s="182" t="s">
        <v>4598</v>
      </c>
      <c r="BI33" s="182"/>
      <c r="BJ33" s="68"/>
      <c r="BK33" s="68"/>
      <c r="BL33" s="68"/>
      <c r="BM33" s="68"/>
      <c r="BN33" s="68"/>
      <c r="BO33" s="68"/>
      <c r="BP33" s="68"/>
      <c r="BQ33" s="68"/>
      <c r="BR33" s="68"/>
      <c r="BS33" s="68"/>
      <c r="BT33" s="68"/>
      <c r="BU33" s="68"/>
      <c r="BV33" s="68"/>
      <c r="BW33" s="68"/>
      <c r="BX33" s="68"/>
      <c r="BY33" s="68"/>
      <c r="CA33" s="188"/>
    </row>
    <row r="34" spans="1:79" ht="23.1" customHeight="1" thickBot="1">
      <c r="A34" s="258" t="s">
        <v>125</v>
      </c>
      <c r="C34" s="166" t="str">
        <f t="shared" si="0"/>
        <v/>
      </c>
      <c r="D34" s="167" t="str">
        <f t="shared" si="1"/>
        <v/>
      </c>
      <c r="E34" s="167" t="str">
        <f t="shared" si="2"/>
        <v/>
      </c>
      <c r="F34" s="167" t="str">
        <f t="shared" si="3"/>
        <v/>
      </c>
      <c r="G34" s="167" t="str">
        <f t="shared" si="4"/>
        <v/>
      </c>
      <c r="H34" s="167" t="str">
        <f t="shared" si="5"/>
        <v/>
      </c>
      <c r="I34" s="167" t="str">
        <f t="shared" si="6"/>
        <v/>
      </c>
      <c r="J34" s="167" t="str">
        <f t="shared" si="7"/>
        <v/>
      </c>
      <c r="K34" s="167" t="str">
        <f t="shared" si="8"/>
        <v/>
      </c>
      <c r="L34" s="168" t="str">
        <f t="shared" si="9"/>
        <v/>
      </c>
      <c r="M34" s="169" t="str">
        <f t="shared" si="10"/>
        <v/>
      </c>
      <c r="N34" s="166" t="str">
        <f t="shared" si="11"/>
        <v/>
      </c>
      <c r="O34" s="168" t="str">
        <f t="shared" si="12"/>
        <v/>
      </c>
      <c r="P34" s="166" t="str">
        <f t="shared" si="13"/>
        <v/>
      </c>
      <c r="Q34" s="168" t="str">
        <f t="shared" si="14"/>
        <v/>
      </c>
      <c r="R34" s="166" t="str">
        <f t="shared" si="15"/>
        <v/>
      </c>
      <c r="S34" s="168" t="str">
        <f t="shared" si="16"/>
        <v/>
      </c>
      <c r="T34" s="589" t="str">
        <f t="shared" si="17"/>
        <v>1.男 2.女</v>
      </c>
      <c r="U34" s="591"/>
      <c r="V34" s="590"/>
      <c r="W34" s="790" t="str">
        <f t="shared" si="18"/>
        <v/>
      </c>
      <c r="X34" s="791"/>
      <c r="Y34" s="792"/>
      <c r="Z34" s="790" t="str">
        <f t="shared" si="19"/>
        <v/>
      </c>
      <c r="AA34" s="792"/>
      <c r="AB34" s="199" t="str">
        <f t="shared" si="20"/>
        <v/>
      </c>
      <c r="AC34" s="773" t="str">
        <f t="shared" si="21"/>
        <v>[</v>
      </c>
      <c r="AD34" s="773"/>
      <c r="AE34" s="773" t="str">
        <f t="shared" si="22"/>
        <v>]</v>
      </c>
      <c r="AF34" s="774"/>
      <c r="AG34" s="54"/>
      <c r="AI34" s="46">
        <v>18</v>
      </c>
      <c r="AJ34" s="200"/>
      <c r="AK34" s="173"/>
      <c r="AL34" s="194"/>
      <c r="AM34" s="195" t="s">
        <v>234</v>
      </c>
      <c r="AN34" s="172"/>
      <c r="AO34" s="173" t="s">
        <v>16</v>
      </c>
      <c r="AP34" s="172"/>
      <c r="AQ34" s="173" t="s">
        <v>9</v>
      </c>
      <c r="AR34" s="172"/>
      <c r="AS34" s="173" t="s">
        <v>235</v>
      </c>
      <c r="AT34" s="171"/>
      <c r="AU34" s="173"/>
      <c r="AV34" s="196"/>
      <c r="AW34" s="175"/>
      <c r="AX34" s="197"/>
      <c r="AY34" s="173"/>
      <c r="AZ34" s="198"/>
      <c r="BA34" s="194"/>
      <c r="BB34" s="173"/>
      <c r="BC34" s="172"/>
      <c r="BE34" s="181"/>
      <c r="BF34" s="182"/>
      <c r="BG34" s="182"/>
      <c r="BH34" s="182" t="s">
        <v>4619</v>
      </c>
      <c r="BI34" s="182"/>
      <c r="BJ34" s="68"/>
      <c r="BK34" s="68"/>
      <c r="BL34" s="68"/>
      <c r="BM34" s="68"/>
      <c r="BN34" s="68"/>
      <c r="BO34" s="68"/>
      <c r="BP34" s="68"/>
      <c r="BQ34" s="68"/>
      <c r="BR34" s="68"/>
      <c r="BS34" s="68"/>
      <c r="BT34" s="68"/>
      <c r="BU34" s="68"/>
      <c r="BV34" s="68"/>
      <c r="BW34" s="68"/>
      <c r="BX34" s="68"/>
      <c r="BY34" s="68"/>
      <c r="CA34" s="188"/>
    </row>
    <row r="35" spans="1:79" ht="23.1" customHeight="1" thickBot="1">
      <c r="A35" s="258" t="s">
        <v>126</v>
      </c>
      <c r="C35" s="166" t="str">
        <f t="shared" si="0"/>
        <v/>
      </c>
      <c r="D35" s="167" t="str">
        <f t="shared" si="1"/>
        <v/>
      </c>
      <c r="E35" s="167" t="str">
        <f t="shared" si="2"/>
        <v/>
      </c>
      <c r="F35" s="167" t="str">
        <f t="shared" si="3"/>
        <v/>
      </c>
      <c r="G35" s="167" t="str">
        <f t="shared" si="4"/>
        <v/>
      </c>
      <c r="H35" s="167" t="str">
        <f t="shared" si="5"/>
        <v/>
      </c>
      <c r="I35" s="167" t="str">
        <f t="shared" si="6"/>
        <v/>
      </c>
      <c r="J35" s="167" t="str">
        <f t="shared" si="7"/>
        <v/>
      </c>
      <c r="K35" s="167" t="str">
        <f t="shared" si="8"/>
        <v/>
      </c>
      <c r="L35" s="168" t="str">
        <f t="shared" si="9"/>
        <v/>
      </c>
      <c r="M35" s="169" t="str">
        <f t="shared" si="10"/>
        <v/>
      </c>
      <c r="N35" s="166" t="str">
        <f t="shared" si="11"/>
        <v/>
      </c>
      <c r="O35" s="168" t="str">
        <f t="shared" si="12"/>
        <v/>
      </c>
      <c r="P35" s="166" t="str">
        <f t="shared" si="13"/>
        <v/>
      </c>
      <c r="Q35" s="168" t="str">
        <f t="shared" si="14"/>
        <v/>
      </c>
      <c r="R35" s="166" t="str">
        <f t="shared" si="15"/>
        <v/>
      </c>
      <c r="S35" s="168" t="str">
        <f t="shared" si="16"/>
        <v/>
      </c>
      <c r="T35" s="589" t="str">
        <f t="shared" si="17"/>
        <v>1.男 2.女</v>
      </c>
      <c r="U35" s="591"/>
      <c r="V35" s="590"/>
      <c r="W35" s="790" t="str">
        <f t="shared" si="18"/>
        <v/>
      </c>
      <c r="X35" s="791"/>
      <c r="Y35" s="792"/>
      <c r="Z35" s="790" t="str">
        <f t="shared" si="19"/>
        <v/>
      </c>
      <c r="AA35" s="792"/>
      <c r="AB35" s="199" t="str">
        <f t="shared" si="20"/>
        <v/>
      </c>
      <c r="AC35" s="773" t="str">
        <f t="shared" si="21"/>
        <v>[</v>
      </c>
      <c r="AD35" s="773"/>
      <c r="AE35" s="773" t="str">
        <f t="shared" si="22"/>
        <v>]</v>
      </c>
      <c r="AF35" s="774"/>
      <c r="AG35" s="54"/>
      <c r="AI35" s="46">
        <v>19</v>
      </c>
      <c r="AJ35" s="200"/>
      <c r="AK35" s="173"/>
      <c r="AL35" s="194"/>
      <c r="AM35" s="195" t="s">
        <v>234</v>
      </c>
      <c r="AN35" s="172"/>
      <c r="AO35" s="173" t="s">
        <v>16</v>
      </c>
      <c r="AP35" s="172"/>
      <c r="AQ35" s="173" t="s">
        <v>9</v>
      </c>
      <c r="AR35" s="172"/>
      <c r="AS35" s="173" t="s">
        <v>235</v>
      </c>
      <c r="AT35" s="171"/>
      <c r="AU35" s="173"/>
      <c r="AV35" s="196"/>
      <c r="AW35" s="175"/>
      <c r="AX35" s="197"/>
      <c r="AY35" s="173"/>
      <c r="AZ35" s="198"/>
      <c r="BA35" s="194"/>
      <c r="BB35" s="173"/>
      <c r="BC35" s="172"/>
      <c r="BE35" s="181"/>
      <c r="BF35" s="182"/>
      <c r="BG35" s="182"/>
      <c r="BH35" s="182"/>
      <c r="BI35" s="182"/>
      <c r="BJ35" s="68"/>
      <c r="BK35" s="68"/>
      <c r="BL35" s="68"/>
      <c r="BM35" s="150" t="s">
        <v>4599</v>
      </c>
      <c r="BN35" s="68" t="s">
        <v>16</v>
      </c>
      <c r="BO35" s="68" t="s">
        <v>4600</v>
      </c>
      <c r="BP35" s="68" t="s">
        <v>4601</v>
      </c>
      <c r="BQ35" s="68"/>
      <c r="BR35" s="68"/>
      <c r="BS35" s="68"/>
      <c r="BT35" s="68"/>
      <c r="BU35" s="68"/>
      <c r="BV35" s="68"/>
      <c r="BW35" s="68"/>
      <c r="BX35" s="68"/>
      <c r="BY35" s="68"/>
      <c r="CA35" s="188"/>
    </row>
    <row r="36" spans="1:79" ht="23.1" customHeight="1" thickBot="1">
      <c r="A36" s="258" t="s">
        <v>127</v>
      </c>
      <c r="C36" s="166" t="str">
        <f t="shared" si="0"/>
        <v/>
      </c>
      <c r="D36" s="167" t="str">
        <f t="shared" si="1"/>
        <v/>
      </c>
      <c r="E36" s="167" t="str">
        <f t="shared" si="2"/>
        <v/>
      </c>
      <c r="F36" s="167" t="str">
        <f t="shared" si="3"/>
        <v/>
      </c>
      <c r="G36" s="167" t="str">
        <f t="shared" si="4"/>
        <v/>
      </c>
      <c r="H36" s="167" t="str">
        <f t="shared" si="5"/>
        <v/>
      </c>
      <c r="I36" s="167" t="str">
        <f t="shared" si="6"/>
        <v/>
      </c>
      <c r="J36" s="167" t="str">
        <f t="shared" si="7"/>
        <v/>
      </c>
      <c r="K36" s="167" t="str">
        <f t="shared" si="8"/>
        <v/>
      </c>
      <c r="L36" s="168" t="str">
        <f t="shared" si="9"/>
        <v/>
      </c>
      <c r="M36" s="169" t="str">
        <f t="shared" si="10"/>
        <v/>
      </c>
      <c r="N36" s="166" t="str">
        <f t="shared" si="11"/>
        <v/>
      </c>
      <c r="O36" s="168" t="str">
        <f t="shared" si="12"/>
        <v/>
      </c>
      <c r="P36" s="166" t="str">
        <f t="shared" si="13"/>
        <v/>
      </c>
      <c r="Q36" s="168" t="str">
        <f t="shared" si="14"/>
        <v/>
      </c>
      <c r="R36" s="166" t="str">
        <f t="shared" si="15"/>
        <v/>
      </c>
      <c r="S36" s="168" t="str">
        <f t="shared" si="16"/>
        <v/>
      </c>
      <c r="T36" s="589" t="str">
        <f t="shared" si="17"/>
        <v>1.男 2.女</v>
      </c>
      <c r="U36" s="591"/>
      <c r="V36" s="590"/>
      <c r="W36" s="790" t="str">
        <f t="shared" si="18"/>
        <v/>
      </c>
      <c r="X36" s="791"/>
      <c r="Y36" s="792"/>
      <c r="Z36" s="790" t="str">
        <f t="shared" si="19"/>
        <v/>
      </c>
      <c r="AA36" s="792"/>
      <c r="AB36" s="199" t="str">
        <f t="shared" si="20"/>
        <v/>
      </c>
      <c r="AC36" s="773" t="str">
        <f t="shared" si="21"/>
        <v>[</v>
      </c>
      <c r="AD36" s="773"/>
      <c r="AE36" s="773" t="str">
        <f t="shared" si="22"/>
        <v>]</v>
      </c>
      <c r="AF36" s="774"/>
      <c r="AG36" s="54"/>
      <c r="AI36" s="46">
        <v>20</v>
      </c>
      <c r="AJ36" s="200"/>
      <c r="AK36" s="173"/>
      <c r="AL36" s="194"/>
      <c r="AM36" s="195" t="s">
        <v>234</v>
      </c>
      <c r="AN36" s="172"/>
      <c r="AO36" s="173" t="s">
        <v>16</v>
      </c>
      <c r="AP36" s="172"/>
      <c r="AQ36" s="173" t="s">
        <v>9</v>
      </c>
      <c r="AR36" s="172"/>
      <c r="AS36" s="173" t="s">
        <v>235</v>
      </c>
      <c r="AT36" s="171"/>
      <c r="AU36" s="173"/>
      <c r="AV36" s="196"/>
      <c r="AW36" s="175"/>
      <c r="AX36" s="197"/>
      <c r="AY36" s="173"/>
      <c r="AZ36" s="198"/>
      <c r="BA36" s="194"/>
      <c r="BB36" s="173"/>
      <c r="BC36" s="172"/>
      <c r="BE36" s="181"/>
      <c r="BF36" s="182"/>
      <c r="BG36" s="182"/>
      <c r="BH36" s="182"/>
      <c r="BI36" s="182"/>
      <c r="BJ36" s="68"/>
      <c r="BK36" s="68"/>
      <c r="BL36" s="68"/>
      <c r="BM36" s="68"/>
      <c r="BN36" s="68"/>
      <c r="BO36" s="68"/>
      <c r="BP36" s="150" t="s">
        <v>4602</v>
      </c>
      <c r="BQ36" s="68" t="s">
        <v>4603</v>
      </c>
      <c r="BR36" s="68"/>
      <c r="BS36" s="68"/>
      <c r="BT36" s="68"/>
      <c r="BU36" s="68"/>
      <c r="BV36" s="68"/>
      <c r="BW36" s="68"/>
      <c r="BX36" s="68"/>
      <c r="BY36" s="68"/>
      <c r="CA36" s="188"/>
    </row>
    <row r="37" spans="1:79" ht="23.1" customHeight="1" thickBot="1">
      <c r="A37" s="258" t="s">
        <v>128</v>
      </c>
      <c r="C37" s="166" t="str">
        <f t="shared" si="0"/>
        <v/>
      </c>
      <c r="D37" s="167" t="str">
        <f t="shared" si="1"/>
        <v/>
      </c>
      <c r="E37" s="167" t="str">
        <f t="shared" si="2"/>
        <v/>
      </c>
      <c r="F37" s="167" t="str">
        <f t="shared" si="3"/>
        <v/>
      </c>
      <c r="G37" s="167" t="str">
        <f t="shared" si="4"/>
        <v/>
      </c>
      <c r="H37" s="167" t="str">
        <f t="shared" si="5"/>
        <v/>
      </c>
      <c r="I37" s="167" t="str">
        <f t="shared" si="6"/>
        <v/>
      </c>
      <c r="J37" s="167" t="str">
        <f t="shared" si="7"/>
        <v/>
      </c>
      <c r="K37" s="167" t="str">
        <f t="shared" si="8"/>
        <v/>
      </c>
      <c r="L37" s="168" t="str">
        <f t="shared" si="9"/>
        <v/>
      </c>
      <c r="M37" s="169" t="str">
        <f t="shared" si="10"/>
        <v/>
      </c>
      <c r="N37" s="166" t="str">
        <f t="shared" si="11"/>
        <v/>
      </c>
      <c r="O37" s="168" t="str">
        <f t="shared" si="12"/>
        <v/>
      </c>
      <c r="P37" s="166" t="str">
        <f t="shared" si="13"/>
        <v/>
      </c>
      <c r="Q37" s="168" t="str">
        <f t="shared" si="14"/>
        <v/>
      </c>
      <c r="R37" s="166" t="str">
        <f t="shared" si="15"/>
        <v/>
      </c>
      <c r="S37" s="168" t="str">
        <f t="shared" si="16"/>
        <v/>
      </c>
      <c r="T37" s="589" t="str">
        <f t="shared" si="17"/>
        <v>1.男 2.女</v>
      </c>
      <c r="U37" s="591"/>
      <c r="V37" s="590"/>
      <c r="W37" s="790" t="str">
        <f t="shared" si="18"/>
        <v/>
      </c>
      <c r="X37" s="791"/>
      <c r="Y37" s="792"/>
      <c r="Z37" s="790" t="str">
        <f t="shared" si="19"/>
        <v/>
      </c>
      <c r="AA37" s="792"/>
      <c r="AB37" s="199" t="str">
        <f t="shared" si="20"/>
        <v/>
      </c>
      <c r="AC37" s="773" t="str">
        <f t="shared" si="21"/>
        <v>[</v>
      </c>
      <c r="AD37" s="773"/>
      <c r="AE37" s="773" t="str">
        <f t="shared" si="22"/>
        <v>]</v>
      </c>
      <c r="AF37" s="774"/>
      <c r="AG37" s="54"/>
      <c r="AI37" s="46">
        <v>21</v>
      </c>
      <c r="AJ37" s="200"/>
      <c r="AK37" s="173"/>
      <c r="AL37" s="194"/>
      <c r="AM37" s="195" t="s">
        <v>234</v>
      </c>
      <c r="AN37" s="172"/>
      <c r="AO37" s="173" t="s">
        <v>16</v>
      </c>
      <c r="AP37" s="172"/>
      <c r="AQ37" s="173" t="s">
        <v>9</v>
      </c>
      <c r="AR37" s="172"/>
      <c r="AS37" s="173" t="s">
        <v>235</v>
      </c>
      <c r="AT37" s="171"/>
      <c r="AU37" s="173"/>
      <c r="AV37" s="196"/>
      <c r="AW37" s="175"/>
      <c r="AX37" s="197"/>
      <c r="AY37" s="173"/>
      <c r="AZ37" s="198"/>
      <c r="BA37" s="194"/>
      <c r="BB37" s="173"/>
      <c r="BC37" s="172"/>
      <c r="BE37" s="181">
        <v>3</v>
      </c>
      <c r="BF37" s="182" t="s">
        <v>4604</v>
      </c>
      <c r="BG37" s="182"/>
      <c r="BH37" s="182"/>
      <c r="BI37" s="182"/>
      <c r="BJ37" s="68"/>
      <c r="BK37" s="68"/>
      <c r="BL37" s="68"/>
      <c r="BM37" s="68"/>
      <c r="BN37" s="68"/>
      <c r="BO37" s="68"/>
      <c r="BP37" s="68"/>
      <c r="BQ37" s="68"/>
      <c r="BR37" s="68"/>
      <c r="BS37" s="68"/>
      <c r="BT37" s="68"/>
      <c r="BU37" s="68"/>
      <c r="BV37" s="68"/>
      <c r="BW37" s="68"/>
      <c r="BX37" s="68"/>
      <c r="BY37" s="190" t="s">
        <v>4605</v>
      </c>
      <c r="CA37" s="188"/>
    </row>
    <row r="38" spans="1:79" ht="23.1" customHeight="1" thickBot="1">
      <c r="A38" s="258" t="s">
        <v>129</v>
      </c>
      <c r="C38" s="166" t="str">
        <f t="shared" si="0"/>
        <v/>
      </c>
      <c r="D38" s="167" t="str">
        <f t="shared" si="1"/>
        <v/>
      </c>
      <c r="E38" s="167" t="str">
        <f t="shared" si="2"/>
        <v/>
      </c>
      <c r="F38" s="167" t="str">
        <f t="shared" si="3"/>
        <v/>
      </c>
      <c r="G38" s="167" t="str">
        <f t="shared" si="4"/>
        <v/>
      </c>
      <c r="H38" s="167" t="str">
        <f t="shared" si="5"/>
        <v/>
      </c>
      <c r="I38" s="167" t="str">
        <f t="shared" si="6"/>
        <v/>
      </c>
      <c r="J38" s="167" t="str">
        <f t="shared" si="7"/>
        <v/>
      </c>
      <c r="K38" s="167" t="str">
        <f t="shared" si="8"/>
        <v/>
      </c>
      <c r="L38" s="168" t="str">
        <f t="shared" si="9"/>
        <v/>
      </c>
      <c r="M38" s="169" t="str">
        <f t="shared" si="10"/>
        <v/>
      </c>
      <c r="N38" s="166" t="str">
        <f t="shared" si="11"/>
        <v/>
      </c>
      <c r="O38" s="168" t="str">
        <f t="shared" si="12"/>
        <v/>
      </c>
      <c r="P38" s="166" t="str">
        <f t="shared" si="13"/>
        <v/>
      </c>
      <c r="Q38" s="168" t="str">
        <f t="shared" si="14"/>
        <v/>
      </c>
      <c r="R38" s="166" t="str">
        <f t="shared" si="15"/>
        <v/>
      </c>
      <c r="S38" s="168" t="str">
        <f t="shared" si="16"/>
        <v/>
      </c>
      <c r="T38" s="589" t="str">
        <f t="shared" si="17"/>
        <v>1.男 2.女</v>
      </c>
      <c r="U38" s="591"/>
      <c r="V38" s="590"/>
      <c r="W38" s="790" t="str">
        <f t="shared" si="18"/>
        <v/>
      </c>
      <c r="X38" s="791"/>
      <c r="Y38" s="792"/>
      <c r="Z38" s="790" t="str">
        <f t="shared" si="19"/>
        <v/>
      </c>
      <c r="AA38" s="792"/>
      <c r="AB38" s="199" t="str">
        <f t="shared" si="20"/>
        <v/>
      </c>
      <c r="AC38" s="773" t="str">
        <f t="shared" si="21"/>
        <v>[</v>
      </c>
      <c r="AD38" s="773"/>
      <c r="AE38" s="773" t="str">
        <f t="shared" si="22"/>
        <v>]</v>
      </c>
      <c r="AF38" s="774"/>
      <c r="AG38" s="54"/>
      <c r="AI38" s="46">
        <v>22</v>
      </c>
      <c r="AJ38" s="200"/>
      <c r="AK38" s="173"/>
      <c r="AL38" s="194"/>
      <c r="AM38" s="195" t="s">
        <v>234</v>
      </c>
      <c r="AN38" s="172"/>
      <c r="AO38" s="173" t="s">
        <v>16</v>
      </c>
      <c r="AP38" s="172"/>
      <c r="AQ38" s="173" t="s">
        <v>9</v>
      </c>
      <c r="AR38" s="172"/>
      <c r="AS38" s="173" t="s">
        <v>235</v>
      </c>
      <c r="AT38" s="171"/>
      <c r="AU38" s="173"/>
      <c r="AV38" s="196"/>
      <c r="AW38" s="175"/>
      <c r="AX38" s="197"/>
      <c r="AY38" s="173"/>
      <c r="AZ38" s="198"/>
      <c r="BA38" s="194"/>
      <c r="BB38" s="173"/>
      <c r="BC38" s="172"/>
      <c r="BE38" s="181"/>
      <c r="BF38" s="182" t="s">
        <v>4606</v>
      </c>
      <c r="BG38" s="182"/>
      <c r="BH38" s="182"/>
      <c r="BI38" s="182"/>
      <c r="BJ38" s="68"/>
      <c r="BK38" s="68"/>
      <c r="BL38" s="68"/>
      <c r="BM38" s="68"/>
      <c r="BN38" s="68"/>
      <c r="BO38" s="68"/>
      <c r="BP38" s="68"/>
      <c r="BQ38" s="68"/>
      <c r="BR38" s="68"/>
      <c r="BS38" s="68"/>
      <c r="BT38" s="68"/>
      <c r="BU38" s="68"/>
      <c r="BV38" s="68"/>
      <c r="BW38" s="68"/>
      <c r="BX38" s="68"/>
      <c r="BY38" s="68"/>
      <c r="CA38" s="188"/>
    </row>
    <row r="39" spans="1:79" ht="23.1" customHeight="1" thickBot="1">
      <c r="A39" s="258" t="s">
        <v>130</v>
      </c>
      <c r="C39" s="166" t="str">
        <f t="shared" si="0"/>
        <v/>
      </c>
      <c r="D39" s="167" t="str">
        <f t="shared" si="1"/>
        <v/>
      </c>
      <c r="E39" s="167" t="str">
        <f t="shared" si="2"/>
        <v/>
      </c>
      <c r="F39" s="167" t="str">
        <f t="shared" si="3"/>
        <v/>
      </c>
      <c r="G39" s="167" t="str">
        <f t="shared" si="4"/>
        <v/>
      </c>
      <c r="H39" s="167" t="str">
        <f t="shared" si="5"/>
        <v/>
      </c>
      <c r="I39" s="167" t="str">
        <f t="shared" si="6"/>
        <v/>
      </c>
      <c r="J39" s="167" t="str">
        <f t="shared" si="7"/>
        <v/>
      </c>
      <c r="K39" s="167" t="str">
        <f t="shared" si="8"/>
        <v/>
      </c>
      <c r="L39" s="168" t="str">
        <f t="shared" si="9"/>
        <v/>
      </c>
      <c r="M39" s="169" t="str">
        <f t="shared" si="10"/>
        <v/>
      </c>
      <c r="N39" s="166" t="str">
        <f t="shared" si="11"/>
        <v/>
      </c>
      <c r="O39" s="168" t="str">
        <f t="shared" si="12"/>
        <v/>
      </c>
      <c r="P39" s="166" t="str">
        <f t="shared" si="13"/>
        <v/>
      </c>
      <c r="Q39" s="168" t="str">
        <f t="shared" si="14"/>
        <v/>
      </c>
      <c r="R39" s="166" t="str">
        <f t="shared" si="15"/>
        <v/>
      </c>
      <c r="S39" s="168" t="str">
        <f t="shared" si="16"/>
        <v/>
      </c>
      <c r="T39" s="589" t="str">
        <f t="shared" si="17"/>
        <v>1.男 2.女</v>
      </c>
      <c r="U39" s="591"/>
      <c r="V39" s="590"/>
      <c r="W39" s="790" t="str">
        <f t="shared" si="18"/>
        <v/>
      </c>
      <c r="X39" s="791"/>
      <c r="Y39" s="792"/>
      <c r="Z39" s="790" t="str">
        <f t="shared" si="19"/>
        <v/>
      </c>
      <c r="AA39" s="792"/>
      <c r="AB39" s="239" t="str">
        <f t="shared" si="20"/>
        <v/>
      </c>
      <c r="AC39" s="775" t="str">
        <f t="shared" si="21"/>
        <v>[</v>
      </c>
      <c r="AD39" s="775"/>
      <c r="AE39" s="775" t="str">
        <f t="shared" si="22"/>
        <v>]</v>
      </c>
      <c r="AF39" s="776"/>
      <c r="AG39" s="54"/>
      <c r="AI39" s="46">
        <v>23</v>
      </c>
      <c r="AJ39" s="200"/>
      <c r="AK39" s="173"/>
      <c r="AL39" s="194"/>
      <c r="AM39" s="195" t="s">
        <v>234</v>
      </c>
      <c r="AN39" s="172"/>
      <c r="AO39" s="173" t="s">
        <v>16</v>
      </c>
      <c r="AP39" s="172"/>
      <c r="AQ39" s="173" t="s">
        <v>9</v>
      </c>
      <c r="AR39" s="172"/>
      <c r="AS39" s="173" t="s">
        <v>235</v>
      </c>
      <c r="AT39" s="171"/>
      <c r="AU39" s="173"/>
      <c r="AV39" s="196"/>
      <c r="AW39" s="175"/>
      <c r="AX39" s="197"/>
      <c r="AY39" s="173"/>
      <c r="AZ39" s="198"/>
      <c r="BA39" s="194"/>
      <c r="BB39" s="173"/>
      <c r="BC39" s="172"/>
      <c r="BE39" s="183"/>
      <c r="BF39" s="184" t="s">
        <v>4607</v>
      </c>
      <c r="BG39" s="184"/>
      <c r="BH39" s="184"/>
      <c r="BI39" s="184"/>
      <c r="BJ39" s="185"/>
      <c r="BK39" s="185"/>
      <c r="BL39" s="185"/>
      <c r="BM39" s="185"/>
      <c r="BN39" s="185"/>
      <c r="BO39" s="185"/>
      <c r="BP39" s="185"/>
      <c r="BQ39" s="185"/>
      <c r="BR39" s="185"/>
      <c r="BS39" s="185"/>
      <c r="BT39" s="185"/>
      <c r="BU39" s="185"/>
      <c r="BV39" s="185"/>
      <c r="BW39" s="185"/>
      <c r="BX39" s="185"/>
      <c r="BY39" s="185"/>
      <c r="BZ39" s="170"/>
      <c r="CA39" s="189"/>
    </row>
    <row r="40" spans="1:79" ht="23.1" customHeight="1" thickBot="1">
      <c r="A40" s="258" t="s">
        <v>131</v>
      </c>
      <c r="C40" s="166" t="str">
        <f t="shared" si="0"/>
        <v/>
      </c>
      <c r="D40" s="167" t="str">
        <f t="shared" si="1"/>
        <v/>
      </c>
      <c r="E40" s="167" t="str">
        <f t="shared" si="2"/>
        <v/>
      </c>
      <c r="F40" s="167" t="str">
        <f t="shared" si="3"/>
        <v/>
      </c>
      <c r="G40" s="167" t="str">
        <f t="shared" si="4"/>
        <v/>
      </c>
      <c r="H40" s="167" t="str">
        <f t="shared" si="5"/>
        <v/>
      </c>
      <c r="I40" s="167" t="str">
        <f t="shared" si="6"/>
        <v/>
      </c>
      <c r="J40" s="167" t="str">
        <f t="shared" si="7"/>
        <v/>
      </c>
      <c r="K40" s="167" t="str">
        <f t="shared" si="8"/>
        <v/>
      </c>
      <c r="L40" s="168" t="str">
        <f t="shared" si="9"/>
        <v/>
      </c>
      <c r="M40" s="169" t="str">
        <f t="shared" si="10"/>
        <v/>
      </c>
      <c r="N40" s="166" t="str">
        <f t="shared" si="11"/>
        <v/>
      </c>
      <c r="O40" s="168" t="str">
        <f t="shared" si="12"/>
        <v/>
      </c>
      <c r="P40" s="166" t="str">
        <f t="shared" si="13"/>
        <v/>
      </c>
      <c r="Q40" s="168" t="str">
        <f t="shared" si="14"/>
        <v/>
      </c>
      <c r="R40" s="166" t="str">
        <f t="shared" si="15"/>
        <v/>
      </c>
      <c r="S40" s="168" t="str">
        <f t="shared" si="16"/>
        <v/>
      </c>
      <c r="T40" s="589" t="str">
        <f t="shared" si="17"/>
        <v>1.男 2.女</v>
      </c>
      <c r="U40" s="591"/>
      <c r="V40" s="590"/>
      <c r="W40" s="790" t="str">
        <f t="shared" si="18"/>
        <v/>
      </c>
      <c r="X40" s="791"/>
      <c r="Y40" s="792"/>
      <c r="Z40" s="790" t="str">
        <f t="shared" si="19"/>
        <v/>
      </c>
      <c r="AA40" s="791"/>
      <c r="AB40" s="199" t="str">
        <f t="shared" si="20"/>
        <v/>
      </c>
      <c r="AC40" s="773" t="str">
        <f t="shared" si="21"/>
        <v>[</v>
      </c>
      <c r="AD40" s="773"/>
      <c r="AE40" s="773" t="str">
        <f t="shared" si="22"/>
        <v>]</v>
      </c>
      <c r="AF40" s="774"/>
      <c r="AG40" s="803" t="s">
        <v>97</v>
      </c>
      <c r="AH40" s="803"/>
      <c r="AI40" s="46">
        <v>24</v>
      </c>
      <c r="AJ40" s="200"/>
      <c r="AK40" s="173"/>
      <c r="AL40" s="194"/>
      <c r="AM40" s="195" t="s">
        <v>234</v>
      </c>
      <c r="AN40" s="172"/>
      <c r="AO40" s="173" t="s">
        <v>16</v>
      </c>
      <c r="AP40" s="172"/>
      <c r="AQ40" s="173" t="s">
        <v>9</v>
      </c>
      <c r="AR40" s="172"/>
      <c r="AS40" s="173" t="s">
        <v>235</v>
      </c>
      <c r="AT40" s="171"/>
      <c r="AU40" s="173"/>
      <c r="AV40" s="196"/>
      <c r="AW40" s="175"/>
      <c r="AX40" s="197"/>
      <c r="AY40" s="173"/>
      <c r="AZ40" s="198"/>
      <c r="BA40" s="194"/>
      <c r="BB40" s="173"/>
      <c r="BC40" s="172"/>
    </row>
    <row r="41" spans="1:79" ht="23.1" customHeight="1" thickBot="1">
      <c r="A41" s="258" t="s">
        <v>132</v>
      </c>
      <c r="C41" s="166" t="str">
        <f t="shared" si="0"/>
        <v/>
      </c>
      <c r="D41" s="167" t="str">
        <f t="shared" si="1"/>
        <v/>
      </c>
      <c r="E41" s="167" t="str">
        <f t="shared" si="2"/>
        <v/>
      </c>
      <c r="F41" s="167" t="str">
        <f t="shared" si="3"/>
        <v/>
      </c>
      <c r="G41" s="167" t="str">
        <f t="shared" si="4"/>
        <v/>
      </c>
      <c r="H41" s="167" t="str">
        <f t="shared" si="5"/>
        <v/>
      </c>
      <c r="I41" s="167" t="str">
        <f t="shared" si="6"/>
        <v/>
      </c>
      <c r="J41" s="167" t="str">
        <f t="shared" si="7"/>
        <v/>
      </c>
      <c r="K41" s="167" t="str">
        <f t="shared" si="8"/>
        <v/>
      </c>
      <c r="L41" s="168" t="str">
        <f t="shared" si="9"/>
        <v/>
      </c>
      <c r="M41" s="169" t="str">
        <f t="shared" si="10"/>
        <v/>
      </c>
      <c r="N41" s="166" t="str">
        <f t="shared" si="11"/>
        <v/>
      </c>
      <c r="O41" s="168" t="str">
        <f t="shared" si="12"/>
        <v/>
      </c>
      <c r="P41" s="166" t="str">
        <f t="shared" si="13"/>
        <v/>
      </c>
      <c r="Q41" s="168" t="str">
        <f t="shared" si="14"/>
        <v/>
      </c>
      <c r="R41" s="166" t="str">
        <f t="shared" si="15"/>
        <v/>
      </c>
      <c r="S41" s="168" t="str">
        <f t="shared" si="16"/>
        <v/>
      </c>
      <c r="T41" s="589" t="str">
        <f t="shared" si="17"/>
        <v>1.男 2.女</v>
      </c>
      <c r="U41" s="591"/>
      <c r="V41" s="590"/>
      <c r="W41" s="790" t="str">
        <f t="shared" si="18"/>
        <v/>
      </c>
      <c r="X41" s="791"/>
      <c r="Y41" s="792"/>
      <c r="Z41" s="790" t="str">
        <f t="shared" si="19"/>
        <v/>
      </c>
      <c r="AA41" s="792"/>
      <c r="AB41" s="237" t="str">
        <f t="shared" si="20"/>
        <v/>
      </c>
      <c r="AC41" s="804" t="str">
        <f t="shared" si="21"/>
        <v>[</v>
      </c>
      <c r="AD41" s="804"/>
      <c r="AE41" s="804" t="str">
        <f t="shared" si="22"/>
        <v>]</v>
      </c>
      <c r="AF41" s="805"/>
      <c r="AG41" s="54"/>
      <c r="AH41" s="8" t="s">
        <v>66</v>
      </c>
      <c r="AI41" s="46">
        <v>25</v>
      </c>
      <c r="AJ41" s="200"/>
      <c r="AK41" s="173"/>
      <c r="AL41" s="194"/>
      <c r="AM41" s="195" t="s">
        <v>234</v>
      </c>
      <c r="AN41" s="172"/>
      <c r="AO41" s="173" t="s">
        <v>16</v>
      </c>
      <c r="AP41" s="172"/>
      <c r="AQ41" s="173" t="s">
        <v>9</v>
      </c>
      <c r="AR41" s="172"/>
      <c r="AS41" s="173" t="s">
        <v>235</v>
      </c>
      <c r="AT41" s="171"/>
      <c r="AU41" s="173"/>
      <c r="AV41" s="196"/>
      <c r="AW41" s="175"/>
      <c r="AX41" s="197"/>
      <c r="AY41" s="173"/>
      <c r="AZ41" s="198"/>
      <c r="BA41" s="194"/>
      <c r="BB41" s="173"/>
      <c r="BC41" s="172"/>
    </row>
    <row r="42" spans="1:79" ht="15.95" customHeight="1">
      <c r="AE42" s="785"/>
      <c r="AF42" s="785"/>
      <c r="AG42" s="785"/>
      <c r="AH42" s="785"/>
      <c r="AI42" s="46"/>
      <c r="AJ42" s="34"/>
    </row>
    <row r="43" spans="1:79" ht="15.95" customHeight="1">
      <c r="A43" s="258"/>
      <c r="H43" s="9"/>
      <c r="I43" s="9"/>
      <c r="J43" s="9"/>
      <c r="K43" s="9"/>
      <c r="L43" s="9"/>
      <c r="M43" s="9"/>
      <c r="N43" s="50"/>
      <c r="O43" s="50"/>
      <c r="P43" s="50"/>
      <c r="Q43" s="9"/>
      <c r="R43" s="9"/>
      <c r="S43" s="9"/>
      <c r="T43" s="9"/>
      <c r="U43" s="9"/>
      <c r="V43" s="9"/>
      <c r="W43" s="9"/>
      <c r="X43" s="9"/>
      <c r="Y43" s="9"/>
      <c r="Z43" s="9"/>
      <c r="AA43" s="9"/>
      <c r="AB43" s="9"/>
      <c r="AI43" s="46"/>
      <c r="AJ43" s="46"/>
    </row>
    <row r="44" spans="1:79" ht="15.95" customHeight="1">
      <c r="A44" s="258"/>
      <c r="H44" s="9"/>
      <c r="I44" s="9"/>
      <c r="J44" s="9"/>
      <c r="K44" s="9"/>
      <c r="L44" s="9"/>
      <c r="M44" s="9"/>
      <c r="N44" s="50"/>
      <c r="O44" s="50"/>
      <c r="P44" s="50"/>
      <c r="Q44" s="9"/>
      <c r="R44" s="9"/>
      <c r="S44" s="9"/>
      <c r="T44" s="9"/>
      <c r="U44" s="9"/>
      <c r="V44" s="9"/>
      <c r="W44" s="9"/>
      <c r="X44" s="9"/>
      <c r="Y44" s="9"/>
      <c r="Z44" s="9"/>
      <c r="AA44" s="9"/>
      <c r="AB44" s="9"/>
      <c r="AH44" s="11"/>
      <c r="AI44" s="46"/>
      <c r="AJ44" s="46"/>
    </row>
    <row r="45" spans="1:79" ht="15.95" customHeight="1">
      <c r="A45" s="258"/>
      <c r="H45" s="9"/>
      <c r="I45" s="9"/>
      <c r="J45" s="9"/>
      <c r="K45" s="9"/>
      <c r="L45" s="9"/>
      <c r="M45" s="9"/>
      <c r="N45" s="50"/>
      <c r="O45" s="50"/>
      <c r="P45" s="50"/>
      <c r="Q45" s="9"/>
      <c r="R45" s="9"/>
      <c r="S45" s="9"/>
      <c r="T45" s="9"/>
      <c r="U45" s="9"/>
      <c r="V45" s="9"/>
      <c r="W45" s="9"/>
      <c r="X45" s="9"/>
      <c r="Y45" s="9"/>
      <c r="Z45" s="9"/>
      <c r="AA45" s="9"/>
      <c r="AB45" s="9"/>
      <c r="AH45" s="11"/>
      <c r="AI45" s="46"/>
      <c r="AJ45" s="46"/>
    </row>
    <row r="46" spans="1:79" ht="15.95" customHeight="1">
      <c r="A46" s="258"/>
      <c r="H46" s="9"/>
      <c r="I46" s="9"/>
      <c r="J46" s="9"/>
      <c r="K46" s="9"/>
      <c r="L46" s="9"/>
      <c r="M46" s="9"/>
      <c r="N46" s="50"/>
      <c r="O46" s="50"/>
      <c r="P46" s="50"/>
      <c r="Q46" s="9"/>
      <c r="R46" s="9"/>
      <c r="S46" s="9"/>
      <c r="T46" s="9"/>
      <c r="U46" s="9"/>
      <c r="V46" s="9"/>
      <c r="W46" s="9"/>
      <c r="X46" s="9"/>
      <c r="Y46" s="9"/>
      <c r="Z46" s="9"/>
      <c r="AA46" s="9"/>
      <c r="AB46" s="9"/>
      <c r="AH46" s="11"/>
      <c r="AI46" s="46"/>
      <c r="AJ46" s="46"/>
    </row>
    <row r="47" spans="1:79" ht="15.95" customHeight="1">
      <c r="A47" s="258"/>
      <c r="H47" s="9"/>
      <c r="I47" s="9"/>
      <c r="J47" s="9"/>
      <c r="K47" s="9"/>
      <c r="L47" s="9"/>
      <c r="M47" s="9"/>
      <c r="N47" s="50"/>
      <c r="O47" s="50"/>
      <c r="P47" s="50"/>
      <c r="Q47" s="9"/>
      <c r="R47" s="9"/>
      <c r="S47" s="9"/>
      <c r="T47" s="9"/>
      <c r="U47" s="9"/>
      <c r="V47" s="9"/>
      <c r="W47" s="9"/>
      <c r="X47" s="9"/>
      <c r="Y47" s="9"/>
      <c r="Z47" s="9"/>
      <c r="AA47" s="9"/>
      <c r="AB47" s="9"/>
      <c r="AH47" s="11"/>
      <c r="AI47" s="46"/>
      <c r="AJ47" s="55"/>
    </row>
    <row r="48" spans="1:79" ht="15.95" customHeight="1">
      <c r="H48" s="9"/>
      <c r="I48" s="9"/>
      <c r="J48" s="9"/>
      <c r="K48" s="9"/>
      <c r="L48" s="9"/>
      <c r="M48" s="9"/>
      <c r="N48" s="9"/>
      <c r="O48" s="9"/>
      <c r="P48" s="9"/>
      <c r="Q48" s="9"/>
      <c r="R48" s="9"/>
      <c r="S48" s="9"/>
      <c r="T48" s="9"/>
      <c r="U48" s="9"/>
      <c r="V48" s="9"/>
      <c r="W48" s="9"/>
      <c r="X48" s="9"/>
      <c r="Y48" s="9"/>
      <c r="Z48" s="9"/>
      <c r="AA48" s="9"/>
      <c r="AB48" s="9"/>
      <c r="AI48" s="56"/>
      <c r="AJ48" s="46"/>
    </row>
    <row r="49" spans="8:36" ht="15.95" customHeight="1">
      <c r="H49" s="50"/>
      <c r="I49" s="50"/>
      <c r="J49" s="50"/>
      <c r="K49" s="50"/>
      <c r="L49" s="50"/>
      <c r="M49" s="50"/>
      <c r="N49" s="9"/>
      <c r="O49" s="9"/>
      <c r="P49" s="50"/>
      <c r="Q49" s="50"/>
      <c r="R49" s="50"/>
      <c r="S49" s="50"/>
      <c r="T49" s="50"/>
      <c r="U49" s="50"/>
      <c r="V49" s="50"/>
      <c r="W49" s="50"/>
      <c r="X49" s="50"/>
      <c r="Y49" s="50"/>
      <c r="Z49" s="50"/>
      <c r="AA49" s="50"/>
      <c r="AB49" s="50"/>
      <c r="AI49" s="56"/>
      <c r="AJ49" s="46"/>
    </row>
    <row r="50" spans="8:36" ht="15.95" customHeight="1">
      <c r="H50" s="50"/>
      <c r="I50" s="50"/>
      <c r="J50" s="50"/>
      <c r="K50" s="50"/>
      <c r="L50" s="50"/>
      <c r="M50" s="50"/>
      <c r="N50" s="9"/>
      <c r="O50" s="9"/>
      <c r="P50" s="50"/>
      <c r="Q50" s="50"/>
      <c r="R50" s="50"/>
      <c r="S50" s="50"/>
      <c r="T50" s="50"/>
      <c r="U50" s="50"/>
      <c r="V50" s="50"/>
      <c r="W50" s="50"/>
      <c r="X50" s="50"/>
      <c r="Y50" s="50"/>
      <c r="Z50" s="50"/>
      <c r="AA50" s="50"/>
      <c r="AB50" s="50"/>
      <c r="AF50" s="11"/>
      <c r="AG50" s="11"/>
    </row>
    <row r="53" spans="8:36" ht="15.95" customHeight="1">
      <c r="AI53" s="41"/>
    </row>
    <row r="54" spans="8:36" ht="15.95" customHeight="1">
      <c r="AI54" s="41"/>
    </row>
    <row r="56" spans="8:36" ht="15.95" customHeight="1">
      <c r="AI56" s="41"/>
    </row>
    <row r="61" spans="8:36" ht="15.95" customHeight="1">
      <c r="AJ61" s="50"/>
    </row>
    <row r="62" spans="8:36" ht="15.95" customHeight="1">
      <c r="AI62" s="46"/>
      <c r="AJ62" s="50"/>
    </row>
    <row r="63" spans="8:36" ht="15.95" customHeight="1">
      <c r="AI63" s="46"/>
      <c r="AJ63" s="46"/>
    </row>
    <row r="64" spans="8:36" ht="15.95" customHeight="1">
      <c r="AI64" s="46"/>
      <c r="AJ64" s="46"/>
    </row>
    <row r="65" spans="35:36" ht="15.95" customHeight="1">
      <c r="AI65" s="46"/>
      <c r="AJ65" s="46"/>
    </row>
    <row r="66" spans="35:36" ht="15.95" customHeight="1">
      <c r="AI66" s="56"/>
      <c r="AJ66" s="46"/>
    </row>
    <row r="67" spans="35:36" ht="15.95" customHeight="1">
      <c r="AI67" s="56"/>
      <c r="AJ67" s="46"/>
    </row>
    <row r="68" spans="35:36" ht="15.95" customHeight="1">
      <c r="AI68" s="57"/>
      <c r="AJ68" s="55"/>
    </row>
    <row r="69" spans="35:36" ht="15.95" customHeight="1">
      <c r="AI69" s="41"/>
      <c r="AJ69" s="46"/>
    </row>
    <row r="70" spans="35:36" ht="15.95" customHeight="1">
      <c r="AJ70" s="46"/>
    </row>
    <row r="71" spans="35:36" ht="15.95" customHeight="1">
      <c r="AJ71" s="50"/>
    </row>
    <row r="72" spans="35:36" ht="15.95" customHeight="1">
      <c r="AJ72" s="50"/>
    </row>
    <row r="73" spans="35:36" ht="15.95" customHeight="1">
      <c r="AJ73" s="50"/>
    </row>
    <row r="74" spans="35:36" ht="15.95" customHeight="1">
      <c r="AI74" s="46"/>
      <c r="AJ74" s="46"/>
    </row>
    <row r="75" spans="35:36" ht="15.95" customHeight="1">
      <c r="AI75" s="46"/>
      <c r="AJ75" s="46"/>
    </row>
    <row r="76" spans="35:36" ht="15.95" customHeight="1">
      <c r="AI76" s="46"/>
      <c r="AJ76" s="46"/>
    </row>
    <row r="77" spans="35:36" ht="15.95" customHeight="1">
      <c r="AI77" s="56"/>
      <c r="AJ77" s="46"/>
    </row>
    <row r="78" spans="35:36" ht="15.95" customHeight="1">
      <c r="AI78" s="56"/>
      <c r="AJ78" s="46"/>
    </row>
    <row r="79" spans="35:36" ht="15.95" customHeight="1">
      <c r="AI79" s="57"/>
      <c r="AJ79" s="55"/>
    </row>
    <row r="80" spans="35:36" ht="15.95" customHeight="1">
      <c r="AI80" s="41"/>
      <c r="AJ80" s="46"/>
    </row>
    <row r="81" spans="35:36" ht="15.95" customHeight="1">
      <c r="AJ81" s="46"/>
    </row>
    <row r="82" spans="35:36" ht="15.95" customHeight="1">
      <c r="AJ82" s="50"/>
    </row>
    <row r="83" spans="35:36" ht="15.95" customHeight="1">
      <c r="AJ83" s="50"/>
    </row>
    <row r="84" spans="35:36" ht="15.95" customHeight="1">
      <c r="AJ84" s="50"/>
    </row>
    <row r="85" spans="35:36" ht="15.95" customHeight="1">
      <c r="AI85" s="46"/>
      <c r="AJ85" s="46"/>
    </row>
    <row r="86" spans="35:36" ht="15.95" customHeight="1">
      <c r="AI86" s="46"/>
      <c r="AJ86" s="46"/>
    </row>
    <row r="87" spans="35:36" ht="15.95" customHeight="1">
      <c r="AI87" s="46"/>
      <c r="AJ87" s="46"/>
    </row>
    <row r="88" spans="35:36" ht="15.95" customHeight="1">
      <c r="AI88" s="56"/>
      <c r="AJ88" s="46"/>
    </row>
    <row r="89" spans="35:36" ht="15.95" customHeight="1">
      <c r="AI89" s="56"/>
      <c r="AJ89" s="46"/>
    </row>
    <row r="90" spans="35:36" ht="15.95" customHeight="1">
      <c r="AI90" s="57"/>
      <c r="AJ90" s="55"/>
    </row>
    <row r="91" spans="35:36" ht="15.95" customHeight="1">
      <c r="AI91" s="41"/>
      <c r="AJ91" s="46"/>
    </row>
    <row r="92" spans="35:36" ht="15.95" customHeight="1">
      <c r="AJ92" s="46"/>
    </row>
    <row r="93" spans="35:36" ht="15.95" customHeight="1">
      <c r="AJ93" s="50"/>
    </row>
    <row r="94" spans="35:36" ht="15.95" customHeight="1">
      <c r="AJ94" s="50"/>
    </row>
    <row r="95" spans="35:36" ht="15.95" customHeight="1">
      <c r="AJ95" s="50"/>
    </row>
    <row r="96" spans="35:36" ht="15.95" customHeight="1">
      <c r="AI96" s="46"/>
      <c r="AJ96" s="46"/>
    </row>
    <row r="97" spans="35:36" ht="15.95" customHeight="1">
      <c r="AI97" s="46"/>
      <c r="AJ97" s="46"/>
    </row>
    <row r="98" spans="35:36" ht="15.95" customHeight="1">
      <c r="AI98" s="46"/>
      <c r="AJ98" s="46"/>
    </row>
    <row r="99" spans="35:36" ht="15.95" customHeight="1">
      <c r="AI99" s="56"/>
      <c r="AJ99" s="46"/>
    </row>
    <row r="100" spans="35:36" ht="15.95" customHeight="1">
      <c r="AI100" s="56"/>
      <c r="AJ100" s="46"/>
    </row>
    <row r="101" spans="35:36" ht="15.95" customHeight="1">
      <c r="AI101" s="57"/>
      <c r="AJ101" s="55"/>
    </row>
    <row r="102" spans="35:36" ht="15.95" customHeight="1">
      <c r="AI102" s="41"/>
      <c r="AJ102" s="46"/>
    </row>
    <row r="103" spans="35:36" ht="15.95" customHeight="1">
      <c r="AJ103" s="46"/>
    </row>
    <row r="104" spans="35:36" ht="15.95" customHeight="1">
      <c r="AI104" s="56"/>
      <c r="AJ104" s="50"/>
    </row>
    <row r="105" spans="35:36" ht="15.95" customHeight="1">
      <c r="AI105" s="56"/>
      <c r="AJ105" s="50"/>
    </row>
    <row r="106" spans="35:36" ht="15.95" customHeight="1">
      <c r="AI106" s="56"/>
      <c r="AJ106" s="50"/>
    </row>
    <row r="107" spans="35:36" ht="15.95" customHeight="1">
      <c r="AI107" s="56"/>
      <c r="AJ107" s="50"/>
    </row>
    <row r="108" spans="35:36" ht="15.95" customHeight="1">
      <c r="AI108" s="56"/>
      <c r="AJ108" s="50"/>
    </row>
    <row r="109" spans="35:36" ht="15.95" customHeight="1">
      <c r="AI109" s="56"/>
      <c r="AJ109" s="50"/>
    </row>
    <row r="110" spans="35:36" ht="15.95" customHeight="1">
      <c r="AI110" s="56"/>
      <c r="AJ110" s="50"/>
    </row>
    <row r="111" spans="35:36" ht="15.95" customHeight="1">
      <c r="AI111" s="56"/>
      <c r="AJ111" s="50"/>
    </row>
    <row r="112" spans="35:36" ht="15.95" customHeight="1">
      <c r="AI112" s="56"/>
      <c r="AJ112" s="50"/>
    </row>
    <row r="113" spans="35:36" ht="15.95" customHeight="1">
      <c r="AI113" s="56"/>
      <c r="AJ113" s="50"/>
    </row>
    <row r="114" spans="35:36" ht="15.95" customHeight="1">
      <c r="AI114" s="56"/>
      <c r="AJ114" s="50"/>
    </row>
    <row r="115" spans="35:36" ht="15.95" customHeight="1">
      <c r="AI115" s="56"/>
      <c r="AJ115" s="50"/>
    </row>
    <row r="116" spans="35:36" ht="15.95" customHeight="1">
      <c r="AI116" s="56"/>
      <c r="AJ116" s="50"/>
    </row>
    <row r="117" spans="35:36" ht="15.95" customHeight="1">
      <c r="AI117" s="56"/>
      <c r="AJ117" s="50"/>
    </row>
    <row r="118" spans="35:36" ht="15.95" customHeight="1">
      <c r="AI118" s="56"/>
      <c r="AJ118" s="50"/>
    </row>
    <row r="119" spans="35:36" ht="15.95" customHeight="1">
      <c r="AI119" s="56"/>
      <c r="AJ119" s="50"/>
    </row>
    <row r="120" spans="35:36" ht="15.95" customHeight="1">
      <c r="AI120" s="56"/>
      <c r="AJ120" s="50"/>
    </row>
    <row r="121" spans="35:36" ht="15.95" customHeight="1">
      <c r="AI121" s="56"/>
      <c r="AJ121" s="50"/>
    </row>
    <row r="122" spans="35:36" ht="15.95" customHeight="1">
      <c r="AI122" s="56"/>
      <c r="AJ122" s="50"/>
    </row>
    <row r="123" spans="35:36" ht="15.95" customHeight="1">
      <c r="AI123" s="56"/>
      <c r="AJ123" s="50"/>
    </row>
    <row r="124" spans="35:36" ht="15.95" customHeight="1">
      <c r="AI124" s="56"/>
      <c r="AJ124" s="50"/>
    </row>
    <row r="125" spans="35:36" ht="15.95" customHeight="1">
      <c r="AI125" s="56"/>
      <c r="AJ125" s="50"/>
    </row>
    <row r="126" spans="35:36" ht="15.95" customHeight="1">
      <c r="AI126" s="56"/>
      <c r="AJ126" s="50"/>
    </row>
    <row r="127" spans="35:36" ht="15.95" customHeight="1">
      <c r="AI127" s="56"/>
      <c r="AJ127" s="50"/>
    </row>
    <row r="128" spans="35:36" ht="15.95" customHeight="1">
      <c r="AI128" s="56"/>
      <c r="AJ128" s="50"/>
    </row>
    <row r="129" spans="35:36" ht="15.95" customHeight="1">
      <c r="AI129" s="56"/>
      <c r="AJ129" s="50"/>
    </row>
    <row r="130" spans="35:36" ht="15.95" customHeight="1">
      <c r="AI130" s="56"/>
      <c r="AJ130" s="50"/>
    </row>
    <row r="131" spans="35:36" ht="15.95" customHeight="1">
      <c r="AI131" s="56"/>
      <c r="AJ131" s="50"/>
    </row>
    <row r="132" spans="35:36" ht="15.95" customHeight="1">
      <c r="AI132" s="56"/>
      <c r="AJ132" s="50"/>
    </row>
    <row r="133" spans="35:36" ht="15.95" customHeight="1">
      <c r="AI133" s="56"/>
      <c r="AJ133" s="50"/>
    </row>
    <row r="134" spans="35:36" ht="15.95" customHeight="1">
      <c r="AI134" s="56"/>
      <c r="AJ134" s="50"/>
    </row>
    <row r="135" spans="35:36" ht="15.95" customHeight="1">
      <c r="AI135" s="56"/>
      <c r="AJ135" s="50"/>
    </row>
    <row r="136" spans="35:36" ht="15.95" customHeight="1">
      <c r="AI136" s="56"/>
      <c r="AJ136" s="50"/>
    </row>
    <row r="137" spans="35:36" ht="15.95" customHeight="1">
      <c r="AI137" s="56"/>
      <c r="AJ137" s="50"/>
    </row>
    <row r="138" spans="35:36" ht="15.95" customHeight="1">
      <c r="AI138" s="56"/>
      <c r="AJ138" s="50"/>
    </row>
    <row r="139" spans="35:36" ht="15.95" customHeight="1">
      <c r="AI139" s="56"/>
      <c r="AJ139" s="50"/>
    </row>
    <row r="140" spans="35:36" ht="15.95" customHeight="1">
      <c r="AI140" s="56"/>
      <c r="AJ140" s="50"/>
    </row>
    <row r="141" spans="35:36" ht="15.95" customHeight="1">
      <c r="AI141" s="56"/>
      <c r="AJ141" s="50"/>
    </row>
    <row r="142" spans="35:36" ht="15.95" customHeight="1">
      <c r="AI142" s="56"/>
      <c r="AJ142" s="50"/>
    </row>
    <row r="143" spans="35:36" ht="15.95" customHeight="1">
      <c r="AI143" s="56"/>
      <c r="AJ143" s="50"/>
    </row>
    <row r="144" spans="35:36" ht="15.95" customHeight="1">
      <c r="AI144" s="56"/>
      <c r="AJ144" s="50"/>
    </row>
    <row r="145" spans="35:36" ht="15.95" customHeight="1">
      <c r="AI145" s="56"/>
      <c r="AJ145" s="50"/>
    </row>
    <row r="146" spans="35:36" ht="15.95" customHeight="1">
      <c r="AI146" s="56"/>
      <c r="AJ146" s="50"/>
    </row>
    <row r="147" spans="35:36" ht="15.95" customHeight="1">
      <c r="AI147" s="56"/>
      <c r="AJ147" s="50"/>
    </row>
    <row r="148" spans="35:36" ht="15.95" customHeight="1">
      <c r="AI148" s="56"/>
      <c r="AJ148" s="50"/>
    </row>
    <row r="149" spans="35:36" ht="15.95" customHeight="1">
      <c r="AI149" s="56"/>
      <c r="AJ149" s="50"/>
    </row>
    <row r="150" spans="35:36" ht="15.95" customHeight="1">
      <c r="AI150" s="56"/>
      <c r="AJ150" s="50"/>
    </row>
    <row r="151" spans="35:36" ht="15.95" customHeight="1">
      <c r="AI151" s="56"/>
      <c r="AJ151" s="50"/>
    </row>
    <row r="152" spans="35:36" ht="15.95" customHeight="1">
      <c r="AI152" s="56"/>
      <c r="AJ152" s="50"/>
    </row>
    <row r="153" spans="35:36" ht="15.95" customHeight="1">
      <c r="AI153" s="56"/>
      <c r="AJ153" s="50"/>
    </row>
    <row r="154" spans="35:36" ht="15.95" customHeight="1">
      <c r="AI154" s="56"/>
      <c r="AJ154" s="50"/>
    </row>
    <row r="155" spans="35:36" ht="15.95" customHeight="1">
      <c r="AI155" s="56"/>
      <c r="AJ155" s="50"/>
    </row>
    <row r="156" spans="35:36" ht="15.95" customHeight="1">
      <c r="AI156" s="56"/>
      <c r="AJ156" s="50"/>
    </row>
    <row r="157" spans="35:36" ht="15.95" customHeight="1">
      <c r="AI157" s="56"/>
      <c r="AJ157" s="50"/>
    </row>
    <row r="158" spans="35:36" ht="15.95" customHeight="1">
      <c r="AI158" s="56"/>
      <c r="AJ158" s="50"/>
    </row>
    <row r="159" spans="35:36" ht="15.95" customHeight="1">
      <c r="AI159" s="56"/>
      <c r="AJ159" s="50"/>
    </row>
    <row r="160" spans="35:36" ht="15.95" customHeight="1">
      <c r="AI160" s="56"/>
      <c r="AJ160" s="50"/>
    </row>
    <row r="161" spans="35:36" ht="15.95" customHeight="1">
      <c r="AI161" s="56"/>
      <c r="AJ161" s="50"/>
    </row>
    <row r="162" spans="35:36" ht="15.95" customHeight="1">
      <c r="AI162" s="56"/>
      <c r="AJ162" s="50"/>
    </row>
    <row r="164" spans="35:36" ht="15.95" customHeight="1">
      <c r="AI164" s="56"/>
    </row>
  </sheetData>
  <sheetProtection sheet="1" objects="1" scenarios="1"/>
  <protectedRanges>
    <protectedRange sqref="M8:V8" name="範囲3"/>
    <protectedRange sqref="BA11 BA13" name="範囲1"/>
    <protectedRange sqref="AJ14:AS14" name="範囲2"/>
  </protectedRanges>
  <mergeCells count="159">
    <mergeCell ref="T37:V37"/>
    <mergeCell ref="W37:Y37"/>
    <mergeCell ref="Z37:AA37"/>
    <mergeCell ref="T38:V38"/>
    <mergeCell ref="W38:Y38"/>
    <mergeCell ref="Z38:AA38"/>
    <mergeCell ref="T41:V41"/>
    <mergeCell ref="W41:Y41"/>
    <mergeCell ref="Z41:AA41"/>
    <mergeCell ref="AE42:AH42"/>
    <mergeCell ref="T39:V39"/>
    <mergeCell ref="W39:Y39"/>
    <mergeCell ref="Z39:AA39"/>
    <mergeCell ref="T40:V40"/>
    <mergeCell ref="W40:Y40"/>
    <mergeCell ref="Z40:AA40"/>
    <mergeCell ref="AG40:AH40"/>
    <mergeCell ref="AC41:AD41"/>
    <mergeCell ref="AE41:AF41"/>
    <mergeCell ref="T35:V35"/>
    <mergeCell ref="W35:Y35"/>
    <mergeCell ref="Z35:AA35"/>
    <mergeCell ref="T36:V36"/>
    <mergeCell ref="W36:Y36"/>
    <mergeCell ref="Z36:AA36"/>
    <mergeCell ref="AI10:AI11"/>
    <mergeCell ref="BA11:BB11"/>
    <mergeCell ref="BA13:BB13"/>
    <mergeCell ref="AJ10:AU12"/>
    <mergeCell ref="T32:V32"/>
    <mergeCell ref="W32:Y32"/>
    <mergeCell ref="Z32:AA32"/>
    <mergeCell ref="T33:V33"/>
    <mergeCell ref="W33:Y33"/>
    <mergeCell ref="Z33:AA33"/>
    <mergeCell ref="T34:V34"/>
    <mergeCell ref="W34:Y34"/>
    <mergeCell ref="Z34:AA34"/>
    <mergeCell ref="T29:V29"/>
    <mergeCell ref="W29:Y29"/>
    <mergeCell ref="Z29:AA29"/>
    <mergeCell ref="T30:V30"/>
    <mergeCell ref="T24:V24"/>
    <mergeCell ref="W24:Y24"/>
    <mergeCell ref="Z24:AA24"/>
    <mergeCell ref="T25:V25"/>
    <mergeCell ref="W25:Y25"/>
    <mergeCell ref="Z25:AA25"/>
    <mergeCell ref="W30:Y30"/>
    <mergeCell ref="Z30:AA30"/>
    <mergeCell ref="T31:V31"/>
    <mergeCell ref="W31:Y31"/>
    <mergeCell ref="Z31:AA31"/>
    <mergeCell ref="T26:V26"/>
    <mergeCell ref="W26:Y26"/>
    <mergeCell ref="Z26:AA26"/>
    <mergeCell ref="T27:V27"/>
    <mergeCell ref="W27:Y27"/>
    <mergeCell ref="Z27:AA27"/>
    <mergeCell ref="T28:V28"/>
    <mergeCell ref="W28:Y28"/>
    <mergeCell ref="Z28:AA28"/>
    <mergeCell ref="T21:V21"/>
    <mergeCell ref="W21:Y21"/>
    <mergeCell ref="Z21:AA21"/>
    <mergeCell ref="T22:V22"/>
    <mergeCell ref="W22:Y22"/>
    <mergeCell ref="Z22:AA22"/>
    <mergeCell ref="T23:V23"/>
    <mergeCell ref="W23:Y23"/>
    <mergeCell ref="Z23:AA23"/>
    <mergeCell ref="T18:V18"/>
    <mergeCell ref="W18:Y18"/>
    <mergeCell ref="Z18:AA18"/>
    <mergeCell ref="T19:V19"/>
    <mergeCell ref="W19:Y19"/>
    <mergeCell ref="Z19:AA19"/>
    <mergeCell ref="T20:V20"/>
    <mergeCell ref="W20:Y20"/>
    <mergeCell ref="Z20:AA20"/>
    <mergeCell ref="A1:AH1"/>
    <mergeCell ref="A2:AH2"/>
    <mergeCell ref="A5:AH5"/>
    <mergeCell ref="AD9:AF9"/>
    <mergeCell ref="AD3:AF3"/>
    <mergeCell ref="J11:AA11"/>
    <mergeCell ref="N7:U7"/>
    <mergeCell ref="F7:K7"/>
    <mergeCell ref="T17:V17"/>
    <mergeCell ref="W17:Y17"/>
    <mergeCell ref="Z17:AA17"/>
    <mergeCell ref="T16:V16"/>
    <mergeCell ref="W16:Y16"/>
    <mergeCell ref="Z16:AA16"/>
    <mergeCell ref="AB16:AF16"/>
    <mergeCell ref="C15:AF15"/>
    <mergeCell ref="C16:L16"/>
    <mergeCell ref="M16:S16"/>
    <mergeCell ref="AY16:BC16"/>
    <mergeCell ref="AJ14:AS15"/>
    <mergeCell ref="AC18:AD18"/>
    <mergeCell ref="AC19:AD19"/>
    <mergeCell ref="AC20:AD20"/>
    <mergeCell ref="AE18:AF18"/>
    <mergeCell ref="AE19:AF19"/>
    <mergeCell ref="AE20:AF20"/>
    <mergeCell ref="AL16:AR16"/>
    <mergeCell ref="AE17:AF17"/>
    <mergeCell ref="AC17:AD17"/>
    <mergeCell ref="AC26:AD26"/>
    <mergeCell ref="AC27:AD27"/>
    <mergeCell ref="AC28:AD28"/>
    <mergeCell ref="AC29:AD29"/>
    <mergeCell ref="AC30:AD30"/>
    <mergeCell ref="AC21:AD21"/>
    <mergeCell ref="AC22:AD22"/>
    <mergeCell ref="AC23:AD23"/>
    <mergeCell ref="AC24:AD24"/>
    <mergeCell ref="AC25:AD25"/>
    <mergeCell ref="AC36:AD36"/>
    <mergeCell ref="AC37:AD37"/>
    <mergeCell ref="AC38:AD38"/>
    <mergeCell ref="AC39:AD39"/>
    <mergeCell ref="AC40:AD40"/>
    <mergeCell ref="AC31:AD31"/>
    <mergeCell ref="AC32:AD32"/>
    <mergeCell ref="AC33:AD33"/>
    <mergeCell ref="AC34:AD34"/>
    <mergeCell ref="AC35:AD35"/>
    <mergeCell ref="AE36:AF36"/>
    <mergeCell ref="AE37:AF37"/>
    <mergeCell ref="AE38:AF38"/>
    <mergeCell ref="AE39:AF39"/>
    <mergeCell ref="AE40:AF40"/>
    <mergeCell ref="AE31:AF31"/>
    <mergeCell ref="AE32:AF32"/>
    <mergeCell ref="AE33:AF33"/>
    <mergeCell ref="AE34:AF34"/>
    <mergeCell ref="AE35:AF35"/>
    <mergeCell ref="AE26:AF26"/>
    <mergeCell ref="AE27:AF27"/>
    <mergeCell ref="AE28:AF28"/>
    <mergeCell ref="AE29:AF29"/>
    <mergeCell ref="AE30:AF30"/>
    <mergeCell ref="AE21:AF21"/>
    <mergeCell ref="AE22:AF22"/>
    <mergeCell ref="AE23:AF23"/>
    <mergeCell ref="AE24:AF24"/>
    <mergeCell ref="AE25:AF25"/>
    <mergeCell ref="AX12:AZ13"/>
    <mergeCell ref="AX11:AZ11"/>
    <mergeCell ref="E12:H13"/>
    <mergeCell ref="I12:L13"/>
    <mergeCell ref="M12:M13"/>
    <mergeCell ref="O12:V13"/>
    <mergeCell ref="W12:Z13"/>
    <mergeCell ref="AA12:AA13"/>
    <mergeCell ref="O8:P8"/>
    <mergeCell ref="E11:H11"/>
  </mergeCells>
  <phoneticPr fontId="6"/>
  <dataValidations count="6">
    <dataValidation type="textLength" imeMode="disabled" operator="equal" allowBlank="1" showInputMessage="1" showErrorMessage="1" error="2桁の数字を入力ください。" prompt="2桁の数字を入力ください。" sqref="AP17:AP41 AN17:AN41 AR17:AR41" xr:uid="{00000000-0002-0000-0D00-000000000000}">
      <formula1>2</formula1>
    </dataValidation>
    <dataValidation type="textLength" operator="equal" allowBlank="1" showInputMessage="1" showErrorMessage="1" prompt="6桁で入力ください。_x000a_5桁未満の場合は0を左詰めしてください。" sqref="BC17:BC41" xr:uid="{00000000-0002-0000-0D00-000001000000}">
      <formula1>6</formula1>
    </dataValidation>
    <dataValidation operator="equal" allowBlank="1" showInputMessage="1" showErrorMessage="1" prompt="漢字で入力_x000a_姓名の間は1マスあける_x000a_" sqref="AJ17:AJ41" xr:uid="{B7D55ADF-BAF4-4C94-92AF-B8F24DFEC646}"/>
    <dataValidation allowBlank="1" showInputMessage="1" showErrorMessage="1" prompt="役員の場合は役職名を、その他の従業員の場合には、経理、営業事務、営業など具体的に記載、専任取引士兼務の場合はその旨記載_x000a_記載例　代表取締役兼専取_x000a_　　　　　 政令使用人兼専取_x000a_右記参照" sqref="AX17:AX41" xr:uid="{F3140B8E-1D43-433F-9F7A-70F57BAA4633}"/>
    <dataValidation allowBlank="1" showInputMessage="1" showErrorMessage="1" prompt="右記２参照" sqref="AV17:AV41" xr:uid="{86F615B8-7D77-4841-94EE-CF7FB2AC4F9B}"/>
    <dataValidation allowBlank="1" showInputMessage="1" showErrorMessage="1" prompt="本店については、登記簿上に本店としか名称がついていないため「本店」と標記_x000a_従たる事務所について、支店登記がされていない場合は「〇〇支店」の名称が使用できませんので、「〇〇営業所」又は「〇〇店」等の名称としてください" sqref="AJ14" xr:uid="{C19149AE-BD81-4EE8-ABBC-2F118973265D}"/>
  </dataValidations>
  <printOptions horizontalCentered="1"/>
  <pageMargins left="0.59055118110236227" right="0.19685039370078741" top="0.59055118110236227" bottom="0.39370078740157483" header="0.51181102362204722" footer="0.51181102362204722"/>
  <pageSetup paperSize="9" scale="93" orientation="portrait" blackAndWhite="1"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2000000}">
          <x14:formula1>
            <xm:f>コード１!$I$2:$I$6</xm:f>
          </x14:formula1>
          <xm:sqref>AL17:AL41</xm:sqref>
        </x14:dataValidation>
        <x14:dataValidation type="list" allowBlank="1" showInputMessage="1" showErrorMessage="1" xr:uid="{00000000-0002-0000-0D00-000003000000}">
          <x14:formula1>
            <xm:f>コード１!$E$8:$E$9</xm:f>
          </x14:formula1>
          <xm:sqref>AT17:AT41</xm:sqref>
        </x14:dataValidation>
        <x14:dataValidation type="list" allowBlank="1" showInputMessage="1" showErrorMessage="1" xr:uid="{00000000-0002-0000-0D00-000004000000}">
          <x14:formula1>
            <xm:f>コード１!$C$8:$C$9</xm:f>
          </x14:formula1>
          <xm:sqref>AZ17:AZ41</xm:sqref>
        </x14:dataValidation>
        <x14:dataValidation type="list" allowBlank="1" showInputMessage="1" showErrorMessage="1" xr:uid="{00000000-0002-0000-0D00-000005000000}">
          <x14:formula1>
            <xm:f>コード１!$C$13:$C$73</xm:f>
          </x14:formula1>
          <xm:sqref>BA17:BA41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6F48-BAF9-4B94-B03D-110DFF4DC830}">
  <sheetPr>
    <tabColor theme="6" tint="0.39997558519241921"/>
  </sheetPr>
  <dimension ref="A1:AP92"/>
  <sheetViews>
    <sheetView showGridLines="0" view="pageBreakPreview" zoomScale="80" zoomScaleNormal="50" zoomScaleSheetLayoutView="80" workbookViewId="0">
      <selection activeCell="B10" sqref="B10"/>
    </sheetView>
  </sheetViews>
  <sheetFormatPr defaultRowHeight="20.100000000000001" customHeight="1"/>
  <cols>
    <col min="1" max="1" width="7.625" style="69" customWidth="1"/>
    <col min="2" max="2" width="11.125" style="69" customWidth="1"/>
    <col min="3" max="3" width="15.625" style="69" customWidth="1"/>
    <col min="4" max="4" width="5.625" style="69" customWidth="1"/>
    <col min="5" max="5" width="15.625" style="69" customWidth="1"/>
    <col min="6" max="6" width="5.625" style="69" customWidth="1"/>
    <col min="7" max="9" width="10.625" style="69" customWidth="1"/>
    <col min="10" max="11" width="2.625" style="69" customWidth="1"/>
    <col min="12" max="12" width="7.625" style="69" customWidth="1"/>
    <col min="13" max="20" width="11.125" style="69" customWidth="1"/>
    <col min="21" max="22" width="2.625" style="69" customWidth="1"/>
    <col min="23" max="23" width="7.625" style="69" customWidth="1"/>
    <col min="24" max="31" width="11.125" style="69" customWidth="1"/>
    <col min="32" max="33" width="2.625" style="69" customWidth="1"/>
    <col min="34" max="34" width="7.5" style="69" customWidth="1"/>
    <col min="35" max="42" width="11.25" style="69" customWidth="1"/>
    <col min="43" max="44" width="2.5" style="69" customWidth="1"/>
    <col min="45" max="16384" width="9" style="69"/>
  </cols>
  <sheetData>
    <row r="1" spans="1:42" ht="33" customHeight="1"/>
    <row r="2" spans="1:42" ht="17.25">
      <c r="A2" s="76"/>
      <c r="B2" s="818" t="s">
        <v>4562</v>
      </c>
      <c r="C2" s="818"/>
      <c r="D2" s="818"/>
      <c r="E2" s="818"/>
      <c r="F2" s="818"/>
      <c r="G2" s="818"/>
      <c r="H2" s="818"/>
      <c r="I2" s="818"/>
      <c r="J2" s="818"/>
      <c r="L2" s="818" t="s">
        <v>4574</v>
      </c>
      <c r="M2" s="818"/>
      <c r="N2" s="818"/>
      <c r="O2" s="818"/>
      <c r="P2" s="818"/>
      <c r="Q2" s="818"/>
      <c r="R2" s="818"/>
      <c r="S2" s="818"/>
      <c r="T2" s="818"/>
      <c r="W2" s="818" t="s">
        <v>4561</v>
      </c>
      <c r="X2" s="818"/>
      <c r="Y2" s="818"/>
      <c r="Z2" s="818"/>
      <c r="AA2" s="818"/>
      <c r="AB2" s="818"/>
      <c r="AC2" s="818"/>
      <c r="AD2" s="818"/>
      <c r="AE2" s="818"/>
      <c r="AH2" s="818" t="s">
        <v>4561</v>
      </c>
      <c r="AI2" s="818"/>
      <c r="AJ2" s="818"/>
      <c r="AK2" s="818"/>
      <c r="AL2" s="818"/>
      <c r="AM2" s="818"/>
      <c r="AN2" s="818"/>
      <c r="AO2" s="818"/>
      <c r="AP2" s="818"/>
    </row>
    <row r="3" spans="1:42" ht="21" customHeight="1" thickBot="1">
      <c r="L3" s="828" t="s">
        <v>4573</v>
      </c>
      <c r="M3" s="828"/>
      <c r="N3" s="827"/>
      <c r="O3" s="827"/>
      <c r="P3" s="827"/>
      <c r="Q3" s="827"/>
      <c r="R3" s="827"/>
      <c r="S3" s="827"/>
      <c r="T3" s="81"/>
      <c r="W3" s="82"/>
      <c r="X3" s="82"/>
      <c r="Y3" s="81"/>
      <c r="Z3" s="81"/>
      <c r="AA3" s="81"/>
      <c r="AB3" s="81"/>
      <c r="AC3" s="81"/>
      <c r="AD3" s="81"/>
      <c r="AE3" s="81"/>
      <c r="AH3" s="82"/>
      <c r="AI3" s="82"/>
      <c r="AJ3" s="81"/>
      <c r="AK3" s="81"/>
      <c r="AL3" s="81"/>
      <c r="AM3" s="81"/>
      <c r="AN3" s="81"/>
      <c r="AO3" s="81"/>
      <c r="AP3" s="81"/>
    </row>
    <row r="4" spans="1:42" ht="20.100000000000001" customHeight="1">
      <c r="B4" s="90"/>
      <c r="C4" s="91"/>
      <c r="D4" s="91"/>
      <c r="E4" s="91"/>
      <c r="F4" s="91"/>
      <c r="G4" s="91"/>
      <c r="H4" s="91"/>
      <c r="I4" s="91"/>
      <c r="J4" s="92"/>
      <c r="L4" s="82" t="s">
        <v>4569</v>
      </c>
      <c r="M4" s="85"/>
      <c r="W4" s="82" t="s">
        <v>4552</v>
      </c>
      <c r="X4" s="85"/>
      <c r="AH4" s="82" t="s">
        <v>4552</v>
      </c>
      <c r="AI4" s="85"/>
    </row>
    <row r="5" spans="1:42" ht="9" customHeight="1" thickBot="1">
      <c r="B5" s="89"/>
      <c r="J5" s="87"/>
    </row>
    <row r="6" spans="1:42" ht="20.100000000000001" customHeight="1">
      <c r="B6" s="89"/>
      <c r="J6" s="87"/>
      <c r="M6" s="90"/>
      <c r="N6" s="91"/>
      <c r="O6" s="91"/>
      <c r="P6" s="91"/>
      <c r="Q6" s="91"/>
      <c r="R6" s="91"/>
      <c r="S6" s="91"/>
      <c r="T6" s="92"/>
      <c r="X6" s="90"/>
      <c r="Y6" s="91"/>
      <c r="Z6" s="91"/>
      <c r="AA6" s="91"/>
      <c r="AB6" s="91"/>
      <c r="AC6" s="91"/>
      <c r="AD6" s="91"/>
      <c r="AE6" s="92"/>
      <c r="AI6" s="90"/>
      <c r="AJ6" s="91"/>
      <c r="AK6" s="91"/>
      <c r="AL6" s="91"/>
      <c r="AM6" s="91"/>
      <c r="AN6" s="91"/>
      <c r="AO6" s="91"/>
      <c r="AP6" s="92"/>
    </row>
    <row r="7" spans="1:42" ht="20.100000000000001" customHeight="1">
      <c r="B7" s="89"/>
      <c r="J7" s="87"/>
      <c r="M7" s="89"/>
      <c r="S7" s="93"/>
      <c r="T7" s="87"/>
      <c r="X7" s="89"/>
      <c r="AD7" s="93"/>
      <c r="AE7" s="87"/>
      <c r="AI7" s="89"/>
      <c r="AO7" s="93"/>
      <c r="AP7" s="87"/>
    </row>
    <row r="8" spans="1:42" ht="20.100000000000001" customHeight="1">
      <c r="B8" s="89"/>
      <c r="J8" s="87"/>
      <c r="M8" s="89"/>
      <c r="T8" s="87"/>
      <c r="X8" s="89"/>
      <c r="AE8" s="87"/>
      <c r="AI8" s="89"/>
      <c r="AP8" s="87"/>
    </row>
    <row r="9" spans="1:42" ht="20.100000000000001" customHeight="1">
      <c r="B9" s="89"/>
      <c r="J9" s="87"/>
      <c r="M9" s="89"/>
      <c r="T9" s="87"/>
      <c r="X9" s="89"/>
      <c r="Z9" s="811"/>
      <c r="AA9" s="811"/>
      <c r="AB9" s="811"/>
      <c r="AC9" s="811"/>
      <c r="AE9" s="87"/>
      <c r="AI9" s="89"/>
      <c r="AK9" s="811"/>
      <c r="AL9" s="811"/>
      <c r="AM9" s="811"/>
      <c r="AN9" s="811"/>
      <c r="AP9" s="87"/>
    </row>
    <row r="10" spans="1:42" ht="20.100000000000001" customHeight="1">
      <c r="B10" s="89"/>
      <c r="J10" s="87"/>
      <c r="M10" s="89"/>
      <c r="O10" s="811" t="s">
        <v>4571</v>
      </c>
      <c r="P10" s="811"/>
      <c r="Q10" s="811"/>
      <c r="R10" s="811"/>
      <c r="T10" s="87"/>
      <c r="X10" s="89"/>
      <c r="AE10" s="87"/>
      <c r="AI10" s="89"/>
      <c r="AP10" s="87"/>
    </row>
    <row r="11" spans="1:42" ht="20.100000000000001" customHeight="1">
      <c r="B11" s="89"/>
      <c r="J11" s="87"/>
      <c r="M11" s="89"/>
      <c r="T11" s="87"/>
      <c r="X11" s="89"/>
      <c r="AE11" s="87"/>
      <c r="AI11" s="89"/>
      <c r="AP11" s="87"/>
    </row>
    <row r="12" spans="1:42" ht="20.100000000000001" customHeight="1">
      <c r="B12" s="89"/>
      <c r="J12" s="87"/>
      <c r="M12" s="89"/>
      <c r="T12" s="87"/>
      <c r="X12" s="806"/>
      <c r="Y12" s="807"/>
      <c r="Z12" s="807"/>
      <c r="AA12" s="807"/>
      <c r="AB12" s="807"/>
      <c r="AC12" s="807"/>
      <c r="AD12" s="807"/>
      <c r="AE12" s="808"/>
      <c r="AI12" s="806"/>
      <c r="AJ12" s="807"/>
      <c r="AK12" s="807"/>
      <c r="AL12" s="807"/>
      <c r="AM12" s="807"/>
      <c r="AN12" s="807"/>
      <c r="AO12" s="807"/>
      <c r="AP12" s="808"/>
    </row>
    <row r="13" spans="1:42" ht="20.100000000000001" customHeight="1">
      <c r="B13" s="89"/>
      <c r="J13" s="87"/>
      <c r="M13" s="89"/>
      <c r="T13" s="87"/>
      <c r="X13" s="806"/>
      <c r="Y13" s="807"/>
      <c r="Z13" s="807"/>
      <c r="AA13" s="807"/>
      <c r="AB13" s="807"/>
      <c r="AC13" s="807"/>
      <c r="AD13" s="807"/>
      <c r="AE13" s="808"/>
      <c r="AI13" s="806"/>
      <c r="AJ13" s="807"/>
      <c r="AK13" s="807"/>
      <c r="AL13" s="807"/>
      <c r="AM13" s="807"/>
      <c r="AN13" s="807"/>
      <c r="AO13" s="807"/>
      <c r="AP13" s="808"/>
    </row>
    <row r="14" spans="1:42" ht="20.100000000000001" customHeight="1">
      <c r="B14" s="89"/>
      <c r="J14" s="87"/>
      <c r="M14" s="824" t="s">
        <v>4570</v>
      </c>
      <c r="N14" s="825"/>
      <c r="O14" s="825"/>
      <c r="P14" s="825"/>
      <c r="Q14" s="825"/>
      <c r="R14" s="825"/>
      <c r="S14" s="825"/>
      <c r="T14" s="826"/>
      <c r="X14" s="806"/>
      <c r="Y14" s="807"/>
      <c r="Z14" s="807"/>
      <c r="AA14" s="807"/>
      <c r="AB14" s="807"/>
      <c r="AC14" s="807"/>
      <c r="AD14" s="807"/>
      <c r="AE14" s="808"/>
      <c r="AI14" s="806"/>
      <c r="AJ14" s="807"/>
      <c r="AK14" s="807"/>
      <c r="AL14" s="807"/>
      <c r="AM14" s="807"/>
      <c r="AN14" s="807"/>
      <c r="AO14" s="807"/>
      <c r="AP14" s="808"/>
    </row>
    <row r="15" spans="1:42" ht="20.100000000000001" customHeight="1">
      <c r="B15" s="89"/>
      <c r="J15" s="87"/>
      <c r="M15" s="89"/>
      <c r="T15" s="87"/>
      <c r="X15" s="806"/>
      <c r="Y15" s="807"/>
      <c r="Z15" s="807"/>
      <c r="AA15" s="807"/>
      <c r="AB15" s="807"/>
      <c r="AC15" s="807"/>
      <c r="AD15" s="807"/>
      <c r="AE15" s="808"/>
      <c r="AI15" s="806"/>
      <c r="AJ15" s="807"/>
      <c r="AK15" s="807"/>
      <c r="AL15" s="807"/>
      <c r="AM15" s="807"/>
      <c r="AN15" s="807"/>
      <c r="AO15" s="807"/>
      <c r="AP15" s="808"/>
    </row>
    <row r="16" spans="1:42" ht="20.100000000000001" customHeight="1">
      <c r="B16" s="89"/>
      <c r="J16" s="87"/>
      <c r="M16" s="89"/>
      <c r="T16" s="87"/>
      <c r="X16" s="806"/>
      <c r="Y16" s="807"/>
      <c r="Z16" s="807"/>
      <c r="AA16" s="807"/>
      <c r="AB16" s="807"/>
      <c r="AC16" s="807"/>
      <c r="AD16" s="807"/>
      <c r="AE16" s="808"/>
      <c r="AI16" s="806"/>
      <c r="AJ16" s="807"/>
      <c r="AK16" s="807"/>
      <c r="AL16" s="807"/>
      <c r="AM16" s="807"/>
      <c r="AN16" s="807"/>
      <c r="AO16" s="807"/>
      <c r="AP16" s="808"/>
    </row>
    <row r="17" spans="2:42" ht="20.100000000000001" customHeight="1">
      <c r="B17" s="89"/>
      <c r="J17" s="87"/>
      <c r="M17" s="89"/>
      <c r="T17" s="87"/>
      <c r="X17" s="806"/>
      <c r="Y17" s="807"/>
      <c r="Z17" s="807"/>
      <c r="AA17" s="807"/>
      <c r="AB17" s="807"/>
      <c r="AC17" s="807"/>
      <c r="AD17" s="807"/>
      <c r="AE17" s="808"/>
      <c r="AI17" s="806"/>
      <c r="AJ17" s="807"/>
      <c r="AK17" s="807"/>
      <c r="AL17" s="807"/>
      <c r="AM17" s="807"/>
      <c r="AN17" s="807"/>
      <c r="AO17" s="807"/>
      <c r="AP17" s="808"/>
    </row>
    <row r="18" spans="2:42" ht="20.100000000000001" customHeight="1">
      <c r="B18" s="89"/>
      <c r="J18" s="87"/>
      <c r="M18" s="89"/>
      <c r="T18" s="87"/>
      <c r="X18" s="806"/>
      <c r="Y18" s="807"/>
      <c r="Z18" s="807"/>
      <c r="AA18" s="807"/>
      <c r="AB18" s="807"/>
      <c r="AC18" s="807"/>
      <c r="AD18" s="807"/>
      <c r="AE18" s="808"/>
      <c r="AI18" s="806"/>
      <c r="AJ18" s="807"/>
      <c r="AK18" s="807"/>
      <c r="AL18" s="807"/>
      <c r="AM18" s="807"/>
      <c r="AN18" s="807"/>
      <c r="AO18" s="807"/>
      <c r="AP18" s="808"/>
    </row>
    <row r="19" spans="2:42" ht="20.100000000000001" customHeight="1">
      <c r="B19" s="89"/>
      <c r="J19" s="87"/>
      <c r="M19" s="89"/>
      <c r="T19" s="87"/>
      <c r="X19" s="806"/>
      <c r="Y19" s="807"/>
      <c r="Z19" s="807"/>
      <c r="AA19" s="807"/>
      <c r="AB19" s="807"/>
      <c r="AC19" s="807"/>
      <c r="AD19" s="807"/>
      <c r="AE19" s="808"/>
      <c r="AI19" s="806"/>
      <c r="AJ19" s="807"/>
      <c r="AK19" s="807"/>
      <c r="AL19" s="807"/>
      <c r="AM19" s="807"/>
      <c r="AN19" s="807"/>
      <c r="AO19" s="807"/>
      <c r="AP19" s="808"/>
    </row>
    <row r="20" spans="2:42" ht="20.100000000000001" customHeight="1">
      <c r="B20" s="89"/>
      <c r="J20" s="87"/>
      <c r="M20" s="89"/>
      <c r="T20" s="87"/>
      <c r="X20" s="89"/>
      <c r="AE20" s="87"/>
      <c r="AI20" s="89"/>
      <c r="AP20" s="87"/>
    </row>
    <row r="21" spans="2:42" ht="20.100000000000001" customHeight="1">
      <c r="B21" s="89"/>
      <c r="J21" s="87"/>
      <c r="M21" s="89"/>
      <c r="T21" s="87"/>
      <c r="X21" s="89"/>
      <c r="AE21" s="87"/>
      <c r="AI21" s="89"/>
      <c r="AP21" s="87"/>
    </row>
    <row r="22" spans="2:42" ht="20.100000000000001" customHeight="1" thickBot="1">
      <c r="B22" s="89"/>
      <c r="J22" s="87"/>
      <c r="M22" s="95"/>
      <c r="N22" s="96"/>
      <c r="O22" s="96"/>
      <c r="P22" s="96"/>
      <c r="Q22" s="96"/>
      <c r="R22" s="96"/>
      <c r="S22" s="96"/>
      <c r="T22" s="97"/>
      <c r="X22" s="95"/>
      <c r="Y22" s="96"/>
      <c r="Z22" s="96"/>
      <c r="AA22" s="96"/>
      <c r="AB22" s="96"/>
      <c r="AC22" s="96"/>
      <c r="AD22" s="96"/>
      <c r="AE22" s="97"/>
      <c r="AI22" s="95"/>
      <c r="AJ22" s="96"/>
      <c r="AK22" s="96"/>
      <c r="AL22" s="96"/>
      <c r="AM22" s="96"/>
      <c r="AN22" s="96"/>
      <c r="AO22" s="96"/>
      <c r="AP22" s="97"/>
    </row>
    <row r="23" spans="2:42" ht="20.100000000000001" customHeight="1">
      <c r="B23" s="89"/>
      <c r="J23" s="87"/>
    </row>
    <row r="24" spans="2:42" ht="12" customHeight="1">
      <c r="B24" s="89"/>
      <c r="J24" s="87"/>
    </row>
    <row r="25" spans="2:42" ht="20.100000000000001" customHeight="1">
      <c r="B25" s="89"/>
      <c r="J25" s="87"/>
      <c r="L25" s="82" t="s">
        <v>4569</v>
      </c>
      <c r="M25" s="85"/>
      <c r="W25" s="82" t="s">
        <v>4552</v>
      </c>
      <c r="X25" s="85"/>
      <c r="AH25" s="82" t="s">
        <v>4552</v>
      </c>
      <c r="AI25" s="85"/>
    </row>
    <row r="26" spans="2:42" ht="9" customHeight="1" thickBot="1">
      <c r="B26" s="89"/>
      <c r="J26" s="87"/>
    </row>
    <row r="27" spans="2:42" ht="20.100000000000001" customHeight="1">
      <c r="B27" s="89"/>
      <c r="J27" s="87"/>
      <c r="M27" s="90"/>
      <c r="N27" s="91"/>
      <c r="O27" s="91"/>
      <c r="P27" s="91"/>
      <c r="Q27" s="91"/>
      <c r="R27" s="91"/>
      <c r="S27" s="91"/>
      <c r="T27" s="92"/>
      <c r="X27" s="90"/>
      <c r="Y27" s="91"/>
      <c r="Z27" s="91"/>
      <c r="AA27" s="91"/>
      <c r="AB27" s="91"/>
      <c r="AC27" s="91"/>
      <c r="AD27" s="91"/>
      <c r="AE27" s="92"/>
      <c r="AI27" s="90"/>
      <c r="AJ27" s="91"/>
      <c r="AK27" s="91"/>
      <c r="AL27" s="91"/>
      <c r="AM27" s="91"/>
      <c r="AN27" s="91"/>
      <c r="AO27" s="91"/>
      <c r="AP27" s="92"/>
    </row>
    <row r="28" spans="2:42" ht="20.100000000000001" customHeight="1">
      <c r="B28" s="89"/>
      <c r="J28" s="87"/>
      <c r="M28" s="89"/>
      <c r="S28" s="93"/>
      <c r="T28" s="87"/>
      <c r="X28" s="89"/>
      <c r="AD28" s="93"/>
      <c r="AE28" s="87"/>
      <c r="AI28" s="89"/>
      <c r="AO28" s="93"/>
      <c r="AP28" s="87"/>
    </row>
    <row r="29" spans="2:42" ht="20.100000000000001" customHeight="1">
      <c r="B29" s="89"/>
      <c r="J29" s="87"/>
      <c r="M29" s="89"/>
      <c r="T29" s="87"/>
      <c r="X29" s="89"/>
      <c r="AE29" s="87"/>
      <c r="AI29" s="89"/>
      <c r="AP29" s="87"/>
    </row>
    <row r="30" spans="2:42" ht="20.100000000000001" customHeight="1">
      <c r="B30" s="89"/>
      <c r="J30" s="87"/>
      <c r="M30" s="89"/>
      <c r="T30" s="87"/>
      <c r="X30" s="89"/>
      <c r="AE30" s="87"/>
      <c r="AI30" s="89"/>
      <c r="AP30" s="87"/>
    </row>
    <row r="31" spans="2:42" ht="20.100000000000001" customHeight="1">
      <c r="B31" s="89"/>
      <c r="J31" s="87"/>
      <c r="M31" s="89"/>
      <c r="O31" s="811" t="s">
        <v>4568</v>
      </c>
      <c r="P31" s="811"/>
      <c r="Q31" s="811"/>
      <c r="R31" s="811"/>
      <c r="T31" s="87"/>
      <c r="X31" s="89"/>
      <c r="Z31" s="811"/>
      <c r="AA31" s="811"/>
      <c r="AB31" s="811"/>
      <c r="AC31" s="811"/>
      <c r="AE31" s="87"/>
      <c r="AI31" s="89"/>
      <c r="AK31" s="811"/>
      <c r="AL31" s="811"/>
      <c r="AM31" s="811"/>
      <c r="AN31" s="811"/>
      <c r="AP31" s="87"/>
    </row>
    <row r="32" spans="2:42" ht="20.100000000000001" customHeight="1">
      <c r="B32" s="89"/>
      <c r="J32" s="87"/>
      <c r="M32" s="89"/>
      <c r="T32" s="87"/>
      <c r="X32" s="89"/>
      <c r="AE32" s="87"/>
      <c r="AI32" s="89"/>
      <c r="AP32" s="87"/>
    </row>
    <row r="33" spans="1:42" ht="20.100000000000001" customHeight="1">
      <c r="B33" s="89"/>
      <c r="J33" s="87"/>
      <c r="M33" s="89"/>
      <c r="T33" s="87"/>
      <c r="X33" s="89"/>
      <c r="AE33" s="87"/>
      <c r="AI33" s="89"/>
      <c r="AP33" s="87"/>
    </row>
    <row r="34" spans="1:42" ht="20.100000000000001" customHeight="1">
      <c r="B34" s="89"/>
      <c r="J34" s="87"/>
      <c r="M34" s="89"/>
      <c r="T34" s="87"/>
      <c r="X34" s="89"/>
      <c r="AE34" s="87"/>
      <c r="AI34" s="89"/>
      <c r="AP34" s="87"/>
    </row>
    <row r="35" spans="1:42" ht="20.100000000000001" customHeight="1">
      <c r="B35" s="89"/>
      <c r="J35" s="87"/>
      <c r="M35" s="89"/>
      <c r="N35" s="807" t="s">
        <v>4567</v>
      </c>
      <c r="O35" s="807"/>
      <c r="P35" s="807"/>
      <c r="Q35" s="807"/>
      <c r="R35" s="807"/>
      <c r="S35" s="807"/>
      <c r="T35" s="808"/>
      <c r="X35" s="806"/>
      <c r="Y35" s="807"/>
      <c r="Z35" s="807"/>
      <c r="AA35" s="807"/>
      <c r="AB35" s="807"/>
      <c r="AC35" s="807"/>
      <c r="AD35" s="807"/>
      <c r="AE35" s="808"/>
      <c r="AI35" s="806"/>
      <c r="AJ35" s="807"/>
      <c r="AK35" s="807"/>
      <c r="AL35" s="807"/>
      <c r="AM35" s="807"/>
      <c r="AN35" s="807"/>
      <c r="AO35" s="807"/>
      <c r="AP35" s="808"/>
    </row>
    <row r="36" spans="1:42" ht="20.100000000000001" customHeight="1">
      <c r="B36" s="89"/>
      <c r="J36" s="87"/>
      <c r="M36" s="89"/>
      <c r="N36" s="807" t="s">
        <v>4566</v>
      </c>
      <c r="O36" s="807"/>
      <c r="P36" s="807"/>
      <c r="Q36" s="807"/>
      <c r="R36" s="807"/>
      <c r="S36" s="807"/>
      <c r="T36" s="808"/>
      <c r="X36" s="806"/>
      <c r="Y36" s="807"/>
      <c r="Z36" s="807"/>
      <c r="AA36" s="807"/>
      <c r="AB36" s="807"/>
      <c r="AC36" s="807"/>
      <c r="AD36" s="807"/>
      <c r="AE36" s="808"/>
      <c r="AI36" s="806"/>
      <c r="AJ36" s="807"/>
      <c r="AK36" s="807"/>
      <c r="AL36" s="807"/>
      <c r="AM36" s="807"/>
      <c r="AN36" s="807"/>
      <c r="AO36" s="807"/>
      <c r="AP36" s="808"/>
    </row>
    <row r="37" spans="1:42" ht="20.100000000000001" customHeight="1">
      <c r="B37" s="89"/>
      <c r="J37" s="87"/>
      <c r="M37" s="89"/>
      <c r="N37" s="807" t="s">
        <v>4565</v>
      </c>
      <c r="O37" s="807"/>
      <c r="P37" s="807"/>
      <c r="Q37" s="807"/>
      <c r="R37" s="807"/>
      <c r="S37" s="807"/>
      <c r="T37" s="808"/>
      <c r="X37" s="806"/>
      <c r="Y37" s="807"/>
      <c r="Z37" s="807"/>
      <c r="AA37" s="807"/>
      <c r="AB37" s="807"/>
      <c r="AC37" s="807"/>
      <c r="AD37" s="807"/>
      <c r="AE37" s="808"/>
      <c r="AI37" s="806"/>
      <c r="AJ37" s="807"/>
      <c r="AK37" s="807"/>
      <c r="AL37" s="807"/>
      <c r="AM37" s="807"/>
      <c r="AN37" s="807"/>
      <c r="AO37" s="807"/>
      <c r="AP37" s="808"/>
    </row>
    <row r="38" spans="1:42" ht="20.100000000000001" customHeight="1">
      <c r="B38" s="89"/>
      <c r="J38" s="87"/>
      <c r="M38" s="89"/>
      <c r="T38" s="87"/>
      <c r="X38" s="806"/>
      <c r="Y38" s="807"/>
      <c r="Z38" s="807"/>
      <c r="AA38" s="807"/>
      <c r="AB38" s="807"/>
      <c r="AC38" s="807"/>
      <c r="AD38" s="807"/>
      <c r="AE38" s="808"/>
      <c r="AI38" s="806"/>
      <c r="AJ38" s="807"/>
      <c r="AK38" s="807"/>
      <c r="AL38" s="807"/>
      <c r="AM38" s="807"/>
      <c r="AN38" s="807"/>
      <c r="AO38" s="807"/>
      <c r="AP38" s="808"/>
    </row>
    <row r="39" spans="1:42" ht="20.100000000000001" customHeight="1">
      <c r="B39" s="89"/>
      <c r="J39" s="87"/>
      <c r="M39" s="89"/>
      <c r="T39" s="87"/>
      <c r="X39" s="89"/>
      <c r="AE39" s="87"/>
      <c r="AI39" s="89"/>
      <c r="AP39" s="87"/>
    </row>
    <row r="40" spans="1:42" ht="20.100000000000001" customHeight="1">
      <c r="B40" s="89"/>
      <c r="J40" s="87"/>
      <c r="M40" s="89"/>
      <c r="T40" s="87"/>
      <c r="X40" s="89"/>
      <c r="AE40" s="87"/>
      <c r="AI40" s="89"/>
      <c r="AP40" s="87"/>
    </row>
    <row r="41" spans="1:42" ht="20.100000000000001" customHeight="1">
      <c r="B41" s="89"/>
      <c r="J41" s="87"/>
      <c r="M41" s="89"/>
      <c r="T41" s="87"/>
      <c r="X41" s="89"/>
      <c r="AE41" s="87"/>
      <c r="AI41" s="89"/>
      <c r="AP41" s="87"/>
    </row>
    <row r="42" spans="1:42" ht="20.100000000000001" customHeight="1">
      <c r="B42" s="102"/>
      <c r="C42" s="103"/>
      <c r="D42" s="104"/>
      <c r="E42" s="104"/>
      <c r="F42" s="104"/>
      <c r="G42" s="104"/>
      <c r="H42" s="104"/>
      <c r="I42" s="104"/>
      <c r="J42" s="105"/>
      <c r="M42" s="89"/>
      <c r="T42" s="87"/>
      <c r="X42" s="89"/>
      <c r="AE42" s="87"/>
      <c r="AI42" s="89"/>
      <c r="AP42" s="87"/>
    </row>
    <row r="43" spans="1:42" ht="20.100000000000001" customHeight="1" thickBot="1">
      <c r="B43" s="822" t="s">
        <v>4609</v>
      </c>
      <c r="C43" s="823"/>
      <c r="D43" s="139" t="s">
        <v>4610</v>
      </c>
      <c r="E43" s="138"/>
      <c r="F43" s="137" t="s">
        <v>4611</v>
      </c>
      <c r="G43" s="137"/>
      <c r="H43" s="137"/>
      <c r="I43" s="137"/>
      <c r="J43" s="105"/>
      <c r="M43" s="95"/>
      <c r="N43" s="96"/>
      <c r="O43" s="96"/>
      <c r="P43" s="96"/>
      <c r="Q43" s="96"/>
      <c r="R43" s="96"/>
      <c r="S43" s="96"/>
      <c r="T43" s="97"/>
      <c r="X43" s="95"/>
      <c r="Y43" s="96"/>
      <c r="Z43" s="96"/>
      <c r="AA43" s="96"/>
      <c r="AB43" s="96"/>
      <c r="AC43" s="96"/>
      <c r="AD43" s="96"/>
      <c r="AE43" s="97"/>
      <c r="AI43" s="95"/>
      <c r="AJ43" s="96"/>
      <c r="AK43" s="96"/>
      <c r="AL43" s="96"/>
      <c r="AM43" s="96"/>
      <c r="AN43" s="96"/>
      <c r="AO43" s="96"/>
      <c r="AP43" s="97"/>
    </row>
    <row r="44" spans="1:42" ht="20.100000000000001" customHeight="1" thickBot="1">
      <c r="B44" s="106"/>
      <c r="C44" s="107"/>
      <c r="D44" s="108"/>
      <c r="E44" s="108"/>
      <c r="F44" s="108"/>
      <c r="G44" s="108"/>
      <c r="H44" s="108"/>
      <c r="I44" s="108"/>
      <c r="J44" s="109"/>
    </row>
    <row r="45" spans="1:42" ht="20.100000000000001" customHeight="1">
      <c r="B45" s="103"/>
      <c r="C45" s="103"/>
      <c r="D45" s="104"/>
      <c r="E45" s="104"/>
      <c r="F45" s="104"/>
      <c r="G45" s="104"/>
      <c r="H45" s="104"/>
      <c r="I45" s="104"/>
      <c r="J45" s="104"/>
      <c r="M45" s="809" t="s">
        <v>4564</v>
      </c>
      <c r="N45" s="809"/>
      <c r="O45" s="809"/>
      <c r="P45" s="809"/>
      <c r="Q45" s="809"/>
      <c r="R45" s="809"/>
    </row>
    <row r="46" spans="1:42" ht="20.100000000000001" customHeight="1">
      <c r="M46" s="810" t="s">
        <v>4563</v>
      </c>
      <c r="N46" s="810"/>
      <c r="O46" s="810"/>
      <c r="P46" s="810"/>
      <c r="Q46" s="810"/>
      <c r="R46" s="810"/>
      <c r="W46" s="76"/>
      <c r="X46" s="76"/>
      <c r="Y46" s="76"/>
      <c r="Z46" s="76"/>
      <c r="AA46" s="76"/>
      <c r="AB46" s="76"/>
      <c r="AC46" s="76"/>
      <c r="AD46" s="76"/>
      <c r="AE46" s="76"/>
      <c r="AH46" s="76"/>
      <c r="AI46" s="76"/>
      <c r="AJ46" s="76"/>
      <c r="AK46" s="76"/>
      <c r="AL46" s="76"/>
      <c r="AM46" s="76"/>
      <c r="AN46" s="76"/>
      <c r="AO46" s="76"/>
      <c r="AP46" s="76"/>
    </row>
    <row r="47" spans="1:42" ht="33" customHeight="1"/>
    <row r="48" spans="1:42" ht="20.100000000000001" customHeight="1" thickBot="1">
      <c r="A48" s="818" t="s">
        <v>4574</v>
      </c>
      <c r="B48" s="818"/>
      <c r="C48" s="818"/>
      <c r="D48" s="818"/>
      <c r="E48" s="818"/>
      <c r="F48" s="818"/>
      <c r="G48" s="818"/>
      <c r="H48" s="818"/>
      <c r="I48" s="818"/>
      <c r="L48" s="818" t="s">
        <v>4561</v>
      </c>
      <c r="M48" s="818"/>
      <c r="N48" s="818"/>
      <c r="O48" s="818"/>
      <c r="P48" s="818"/>
      <c r="Q48" s="818"/>
      <c r="R48" s="818"/>
      <c r="S48" s="818"/>
      <c r="T48" s="818"/>
      <c r="W48" s="818" t="s">
        <v>4561</v>
      </c>
      <c r="X48" s="818"/>
      <c r="Y48" s="818"/>
      <c r="Z48" s="818"/>
      <c r="AA48" s="818"/>
      <c r="AB48" s="818"/>
      <c r="AC48" s="818"/>
      <c r="AD48" s="818"/>
      <c r="AE48" s="818"/>
      <c r="AH48" s="76"/>
      <c r="AI48" s="76"/>
      <c r="AJ48" s="76"/>
      <c r="AK48" s="76"/>
      <c r="AL48" s="76"/>
      <c r="AM48" s="76"/>
      <c r="AN48" s="76"/>
      <c r="AO48" s="76"/>
      <c r="AP48" s="76"/>
    </row>
    <row r="49" spans="1:42" ht="21" customHeight="1">
      <c r="A49" s="828" t="s">
        <v>4573</v>
      </c>
      <c r="B49" s="828"/>
      <c r="C49" s="827" t="s">
        <v>4457</v>
      </c>
      <c r="D49" s="827"/>
      <c r="E49" s="827"/>
      <c r="F49" s="827"/>
      <c r="G49" s="827"/>
      <c r="H49" s="827"/>
      <c r="I49" s="81"/>
      <c r="L49" s="82"/>
      <c r="M49" s="82"/>
      <c r="N49" s="81"/>
      <c r="O49" s="81"/>
      <c r="P49" s="81"/>
      <c r="Q49" s="81"/>
      <c r="R49" s="81"/>
      <c r="S49" s="81"/>
      <c r="T49" s="81"/>
      <c r="W49" s="82"/>
      <c r="X49" s="82"/>
      <c r="Y49" s="81"/>
      <c r="Z49" s="81"/>
      <c r="AA49" s="81"/>
      <c r="AB49" s="81"/>
      <c r="AC49" s="81"/>
      <c r="AD49" s="81"/>
      <c r="AE49" s="81"/>
      <c r="AH49" s="77"/>
      <c r="AI49" s="819" t="s">
        <v>4686</v>
      </c>
      <c r="AJ49" s="820"/>
      <c r="AK49" s="820"/>
      <c r="AL49" s="820"/>
      <c r="AM49" s="820"/>
      <c r="AN49" s="820"/>
      <c r="AO49" s="820"/>
      <c r="AP49" s="821"/>
    </row>
    <row r="50" spans="1:42" ht="19.5" customHeight="1">
      <c r="A50" s="82" t="s">
        <v>4569</v>
      </c>
      <c r="B50" s="85"/>
      <c r="L50" s="82" t="s">
        <v>4552</v>
      </c>
      <c r="M50" s="85"/>
      <c r="W50" s="82" t="s">
        <v>4552</v>
      </c>
      <c r="X50" s="85"/>
      <c r="AH50" s="82"/>
      <c r="AI50" s="86"/>
      <c r="AP50" s="87"/>
    </row>
    <row r="51" spans="1:42" ht="9" customHeight="1" thickBot="1">
      <c r="AI51" s="89"/>
      <c r="AP51" s="87"/>
    </row>
    <row r="52" spans="1:42" ht="20.100000000000001" customHeight="1">
      <c r="B52" s="90"/>
      <c r="C52" s="91"/>
      <c r="D52" s="91"/>
      <c r="E52" s="91"/>
      <c r="F52" s="91"/>
      <c r="G52" s="91"/>
      <c r="H52" s="91"/>
      <c r="I52" s="92"/>
      <c r="M52" s="90"/>
      <c r="N52" s="91"/>
      <c r="O52" s="91"/>
      <c r="P52" s="91"/>
      <c r="Q52" s="91"/>
      <c r="R52" s="91"/>
      <c r="S52" s="91"/>
      <c r="T52" s="92"/>
      <c r="X52" s="90"/>
      <c r="Y52" s="91"/>
      <c r="Z52" s="91"/>
      <c r="AA52" s="91"/>
      <c r="AB52" s="91"/>
      <c r="AC52" s="91"/>
      <c r="AD52" s="91"/>
      <c r="AE52" s="92"/>
      <c r="AI52" s="89"/>
      <c r="AP52" s="87"/>
    </row>
    <row r="53" spans="1:42" ht="20.100000000000001" customHeight="1">
      <c r="B53" s="89"/>
      <c r="H53" s="93"/>
      <c r="I53" s="87"/>
      <c r="M53" s="89"/>
      <c r="S53" s="93"/>
      <c r="T53" s="87"/>
      <c r="X53" s="89"/>
      <c r="AD53" s="93"/>
      <c r="AE53" s="87"/>
      <c r="AI53" s="89"/>
      <c r="AP53" s="94"/>
    </row>
    <row r="54" spans="1:42" ht="20.100000000000001" customHeight="1">
      <c r="B54" s="89"/>
      <c r="I54" s="87"/>
      <c r="M54" s="89"/>
      <c r="T54" s="87"/>
      <c r="X54" s="89"/>
      <c r="AE54" s="87"/>
      <c r="AI54" s="89"/>
      <c r="AP54" s="87"/>
    </row>
    <row r="55" spans="1:42" ht="20.100000000000001" customHeight="1">
      <c r="B55" s="89"/>
      <c r="I55" s="87"/>
      <c r="M55" s="89"/>
      <c r="O55" s="811" t="s">
        <v>4551</v>
      </c>
      <c r="P55" s="811"/>
      <c r="Q55" s="811"/>
      <c r="R55" s="811"/>
      <c r="T55" s="87"/>
      <c r="X55" s="89"/>
      <c r="Z55" s="811"/>
      <c r="AA55" s="811"/>
      <c r="AB55" s="811"/>
      <c r="AC55" s="811"/>
      <c r="AE55" s="87"/>
      <c r="AI55" s="89"/>
      <c r="AP55" s="87"/>
    </row>
    <row r="56" spans="1:42" ht="20.100000000000001" customHeight="1">
      <c r="B56" s="89"/>
      <c r="D56" s="811"/>
      <c r="E56" s="811"/>
      <c r="F56" s="811"/>
      <c r="G56" s="811"/>
      <c r="I56" s="87"/>
      <c r="M56" s="89"/>
      <c r="T56" s="87"/>
      <c r="X56" s="89"/>
      <c r="AE56" s="87"/>
      <c r="AI56" s="89"/>
      <c r="AP56" s="87"/>
    </row>
    <row r="57" spans="1:42" ht="20.100000000000001" customHeight="1">
      <c r="B57" s="89"/>
      <c r="I57" s="87"/>
      <c r="M57" s="89"/>
      <c r="T57" s="87"/>
      <c r="X57" s="89"/>
      <c r="AE57" s="87"/>
      <c r="AI57" s="89"/>
      <c r="AP57" s="87"/>
    </row>
    <row r="58" spans="1:42" ht="20.100000000000001" customHeight="1">
      <c r="B58" s="89"/>
      <c r="I58" s="87"/>
      <c r="M58" s="806" t="s">
        <v>4560</v>
      </c>
      <c r="N58" s="807"/>
      <c r="O58" s="807"/>
      <c r="P58" s="807"/>
      <c r="Q58" s="807"/>
      <c r="R58" s="807"/>
      <c r="S58" s="807"/>
      <c r="T58" s="808"/>
      <c r="X58" s="806"/>
      <c r="Y58" s="807"/>
      <c r="Z58" s="807"/>
      <c r="AA58" s="807"/>
      <c r="AB58" s="807"/>
      <c r="AC58" s="807"/>
      <c r="AD58" s="807"/>
      <c r="AE58" s="808"/>
      <c r="AI58" s="89"/>
      <c r="AP58" s="87"/>
    </row>
    <row r="59" spans="1:42" ht="20.100000000000001" customHeight="1">
      <c r="B59" s="89"/>
      <c r="I59" s="87"/>
      <c r="M59" s="806" t="s">
        <v>4559</v>
      </c>
      <c r="N59" s="807"/>
      <c r="O59" s="807"/>
      <c r="P59" s="807"/>
      <c r="Q59" s="807"/>
      <c r="R59" s="807"/>
      <c r="S59" s="807"/>
      <c r="T59" s="808"/>
      <c r="X59" s="806"/>
      <c r="Y59" s="807"/>
      <c r="Z59" s="807"/>
      <c r="AA59" s="807"/>
      <c r="AB59" s="807"/>
      <c r="AC59" s="807"/>
      <c r="AD59" s="807"/>
      <c r="AE59" s="808"/>
      <c r="AI59" s="89"/>
      <c r="AP59" s="87"/>
    </row>
    <row r="60" spans="1:42" ht="20.100000000000001" customHeight="1">
      <c r="B60" s="824"/>
      <c r="C60" s="825"/>
      <c r="D60" s="825"/>
      <c r="E60" s="825"/>
      <c r="F60" s="825"/>
      <c r="G60" s="825"/>
      <c r="H60" s="825"/>
      <c r="I60" s="826"/>
      <c r="M60" s="806" t="s">
        <v>4558</v>
      </c>
      <c r="N60" s="807"/>
      <c r="O60" s="807"/>
      <c r="P60" s="807"/>
      <c r="Q60" s="807"/>
      <c r="R60" s="807"/>
      <c r="S60" s="807"/>
      <c r="T60" s="808"/>
      <c r="X60" s="806"/>
      <c r="Y60" s="807"/>
      <c r="Z60" s="807"/>
      <c r="AA60" s="807"/>
      <c r="AB60" s="807"/>
      <c r="AC60" s="807"/>
      <c r="AD60" s="807"/>
      <c r="AE60" s="808"/>
      <c r="AI60" s="89"/>
      <c r="AP60" s="87"/>
    </row>
    <row r="61" spans="1:42" ht="20.100000000000001" customHeight="1">
      <c r="B61" s="89"/>
      <c r="I61" s="87"/>
      <c r="M61" s="806" t="s">
        <v>4557</v>
      </c>
      <c r="N61" s="807"/>
      <c r="O61" s="807"/>
      <c r="P61" s="807"/>
      <c r="Q61" s="807"/>
      <c r="R61" s="807"/>
      <c r="S61" s="807"/>
      <c r="T61" s="808"/>
      <c r="X61" s="806"/>
      <c r="Y61" s="807"/>
      <c r="Z61" s="807"/>
      <c r="AA61" s="807"/>
      <c r="AB61" s="807"/>
      <c r="AC61" s="807"/>
      <c r="AD61" s="807"/>
      <c r="AE61" s="808"/>
      <c r="AI61" s="89"/>
      <c r="AP61" s="87"/>
    </row>
    <row r="62" spans="1:42" ht="20.100000000000001" customHeight="1">
      <c r="B62" s="89"/>
      <c r="I62" s="87"/>
      <c r="M62" s="806" t="s">
        <v>4556</v>
      </c>
      <c r="N62" s="807"/>
      <c r="O62" s="807"/>
      <c r="P62" s="807"/>
      <c r="Q62" s="807"/>
      <c r="R62" s="807"/>
      <c r="S62" s="807"/>
      <c r="T62" s="808"/>
      <c r="X62" s="806"/>
      <c r="Y62" s="807"/>
      <c r="Z62" s="807"/>
      <c r="AA62" s="807"/>
      <c r="AB62" s="807"/>
      <c r="AC62" s="807"/>
      <c r="AD62" s="807"/>
      <c r="AE62" s="808"/>
      <c r="AI62" s="89"/>
      <c r="AP62" s="87"/>
    </row>
    <row r="63" spans="1:42" ht="20.100000000000001" customHeight="1">
      <c r="B63" s="89"/>
      <c r="I63" s="87"/>
      <c r="M63" s="806" t="s">
        <v>4555</v>
      </c>
      <c r="N63" s="807"/>
      <c r="O63" s="807"/>
      <c r="P63" s="807"/>
      <c r="Q63" s="807"/>
      <c r="R63" s="807"/>
      <c r="S63" s="807"/>
      <c r="T63" s="808"/>
      <c r="X63" s="806"/>
      <c r="Y63" s="807"/>
      <c r="Z63" s="807"/>
      <c r="AA63" s="807"/>
      <c r="AB63" s="807"/>
      <c r="AC63" s="807"/>
      <c r="AD63" s="807"/>
      <c r="AE63" s="808"/>
      <c r="AI63" s="89"/>
      <c r="AP63" s="87"/>
    </row>
    <row r="64" spans="1:42" ht="20.100000000000001" customHeight="1">
      <c r="B64" s="89"/>
      <c r="I64" s="87"/>
      <c r="M64" s="806" t="s">
        <v>4554</v>
      </c>
      <c r="N64" s="807"/>
      <c r="O64" s="807"/>
      <c r="P64" s="807"/>
      <c r="Q64" s="807"/>
      <c r="R64" s="807"/>
      <c r="S64" s="807"/>
      <c r="T64" s="808"/>
      <c r="X64" s="806"/>
      <c r="Y64" s="807"/>
      <c r="Z64" s="807"/>
      <c r="AA64" s="807"/>
      <c r="AB64" s="807"/>
      <c r="AC64" s="807"/>
      <c r="AD64" s="807"/>
      <c r="AE64" s="808"/>
      <c r="AI64" s="89"/>
      <c r="AP64" s="87"/>
    </row>
    <row r="65" spans="1:42" ht="20.100000000000001" customHeight="1">
      <c r="B65" s="89"/>
      <c r="I65" s="87"/>
      <c r="M65" s="806" t="s">
        <v>4553</v>
      </c>
      <c r="N65" s="807"/>
      <c r="O65" s="807"/>
      <c r="P65" s="807"/>
      <c r="Q65" s="807"/>
      <c r="R65" s="807"/>
      <c r="S65" s="807"/>
      <c r="T65" s="808"/>
      <c r="X65" s="806"/>
      <c r="Y65" s="807"/>
      <c r="Z65" s="807"/>
      <c r="AA65" s="807"/>
      <c r="AB65" s="807"/>
      <c r="AC65" s="807"/>
      <c r="AD65" s="807"/>
      <c r="AE65" s="808"/>
      <c r="AI65" s="89"/>
      <c r="AP65" s="87"/>
    </row>
    <row r="66" spans="1:42" ht="20.100000000000001" customHeight="1">
      <c r="B66" s="89"/>
      <c r="I66" s="87"/>
      <c r="M66" s="89"/>
      <c r="T66" s="87"/>
      <c r="X66" s="89"/>
      <c r="AE66" s="87"/>
      <c r="AI66" s="89"/>
      <c r="AP66" s="87"/>
    </row>
    <row r="67" spans="1:42" ht="20.100000000000001" customHeight="1">
      <c r="B67" s="89"/>
      <c r="I67" s="87"/>
      <c r="M67" s="89"/>
      <c r="T67" s="87"/>
      <c r="X67" s="89"/>
      <c r="AE67" s="87"/>
      <c r="AI67" s="89"/>
      <c r="AP67" s="87"/>
    </row>
    <row r="68" spans="1:42" ht="20.100000000000001" customHeight="1" thickBot="1">
      <c r="B68" s="95"/>
      <c r="C68" s="96"/>
      <c r="D68" s="96"/>
      <c r="E68" s="96"/>
      <c r="F68" s="96"/>
      <c r="G68" s="96"/>
      <c r="H68" s="96"/>
      <c r="I68" s="97"/>
      <c r="M68" s="95"/>
      <c r="N68" s="96"/>
      <c r="O68" s="96"/>
      <c r="P68" s="96"/>
      <c r="Q68" s="96"/>
      <c r="R68" s="96"/>
      <c r="S68" s="96"/>
      <c r="T68" s="97"/>
      <c r="X68" s="95"/>
      <c r="Y68" s="96"/>
      <c r="Z68" s="96"/>
      <c r="AA68" s="96"/>
      <c r="AB68" s="96"/>
      <c r="AC68" s="96"/>
      <c r="AD68" s="96"/>
      <c r="AE68" s="97"/>
      <c r="AI68" s="95"/>
      <c r="AJ68" s="96"/>
      <c r="AK68" s="96"/>
      <c r="AL68" s="96"/>
      <c r="AM68" s="96"/>
      <c r="AN68" s="96"/>
      <c r="AO68" s="96"/>
      <c r="AP68" s="97"/>
    </row>
    <row r="70" spans="1:42" ht="12" customHeight="1" thickBot="1">
      <c r="AH70" s="82"/>
    </row>
    <row r="71" spans="1:42" ht="9.75" customHeight="1">
      <c r="A71" s="82" t="s">
        <v>4569</v>
      </c>
      <c r="B71" s="85"/>
      <c r="L71" s="82" t="s">
        <v>4552</v>
      </c>
      <c r="M71" s="85"/>
      <c r="W71" s="82" t="s">
        <v>4552</v>
      </c>
      <c r="X71" s="85"/>
      <c r="AI71" s="812"/>
      <c r="AJ71" s="813"/>
      <c r="AK71" s="813"/>
      <c r="AL71" s="813"/>
      <c r="AM71" s="813"/>
      <c r="AN71" s="813"/>
      <c r="AO71" s="813"/>
      <c r="AP71" s="814"/>
    </row>
    <row r="72" spans="1:42" ht="19.5" customHeight="1" thickBot="1">
      <c r="AI72" s="815" t="s">
        <v>4680</v>
      </c>
      <c r="AJ72" s="816"/>
      <c r="AK72" s="816"/>
      <c r="AL72" s="816"/>
      <c r="AM72" s="816"/>
      <c r="AN72" s="816"/>
      <c r="AO72" s="816"/>
      <c r="AP72" s="817"/>
    </row>
    <row r="73" spans="1:42" ht="20.100000000000001" customHeight="1">
      <c r="B73" s="90"/>
      <c r="C73" s="91"/>
      <c r="D73" s="91"/>
      <c r="E73" s="91"/>
      <c r="F73" s="91"/>
      <c r="G73" s="91"/>
      <c r="H73" s="91"/>
      <c r="I73" s="92"/>
      <c r="M73" s="90"/>
      <c r="N73" s="91"/>
      <c r="O73" s="91"/>
      <c r="P73" s="91"/>
      <c r="Q73" s="91"/>
      <c r="R73" s="91"/>
      <c r="S73" s="91"/>
      <c r="T73" s="92"/>
      <c r="X73" s="90"/>
      <c r="Y73" s="91"/>
      <c r="Z73" s="91"/>
      <c r="AA73" s="91"/>
      <c r="AB73" s="91"/>
      <c r="AC73" s="91"/>
      <c r="AD73" s="91"/>
      <c r="AE73" s="92"/>
      <c r="AI73" s="89"/>
      <c r="AP73" s="87"/>
    </row>
    <row r="74" spans="1:42" ht="20.100000000000001" customHeight="1">
      <c r="B74" s="89"/>
      <c r="H74" s="93"/>
      <c r="I74" s="87"/>
      <c r="M74" s="89"/>
      <c r="S74" s="93"/>
      <c r="T74" s="87"/>
      <c r="X74" s="89"/>
      <c r="AD74" s="93"/>
      <c r="AE74" s="87"/>
      <c r="AI74" s="89"/>
      <c r="AP74" s="87"/>
    </row>
    <row r="75" spans="1:42" ht="20.100000000000001" customHeight="1">
      <c r="B75" s="89"/>
      <c r="I75" s="87"/>
      <c r="M75" s="89"/>
      <c r="T75" s="87"/>
      <c r="X75" s="89"/>
      <c r="AE75" s="87"/>
      <c r="AI75" s="89"/>
      <c r="AP75" s="94"/>
    </row>
    <row r="76" spans="1:42" ht="20.100000000000001" customHeight="1">
      <c r="B76" s="89"/>
      <c r="I76" s="87"/>
      <c r="M76" s="89"/>
      <c r="T76" s="87"/>
      <c r="X76" s="89"/>
      <c r="AE76" s="87"/>
      <c r="AI76" s="89"/>
      <c r="AP76" s="87"/>
    </row>
    <row r="77" spans="1:42" ht="20.100000000000001" customHeight="1">
      <c r="B77" s="89"/>
      <c r="D77" s="811"/>
      <c r="E77" s="811"/>
      <c r="F77" s="811"/>
      <c r="G77" s="811"/>
      <c r="I77" s="87"/>
      <c r="M77" s="89"/>
      <c r="O77" s="811" t="s">
        <v>4551</v>
      </c>
      <c r="P77" s="811"/>
      <c r="Q77" s="811"/>
      <c r="R77" s="811"/>
      <c r="T77" s="87"/>
      <c r="X77" s="89"/>
      <c r="Z77" s="811"/>
      <c r="AA77" s="811"/>
      <c r="AB77" s="811"/>
      <c r="AC77" s="811"/>
      <c r="AE77" s="87"/>
      <c r="AI77" s="89"/>
      <c r="AP77" s="87"/>
    </row>
    <row r="78" spans="1:42" ht="20.100000000000001" customHeight="1">
      <c r="B78" s="89"/>
      <c r="I78" s="87"/>
      <c r="M78" s="89"/>
      <c r="T78" s="87"/>
      <c r="X78" s="89"/>
      <c r="AE78" s="87"/>
      <c r="AI78" s="89"/>
      <c r="AP78" s="87"/>
    </row>
    <row r="79" spans="1:42" ht="20.100000000000001" customHeight="1">
      <c r="B79" s="89"/>
      <c r="I79" s="87"/>
      <c r="M79" s="89"/>
      <c r="T79" s="87"/>
      <c r="X79" s="89"/>
      <c r="AE79" s="87"/>
      <c r="AI79" s="89"/>
      <c r="AP79" s="87"/>
    </row>
    <row r="80" spans="1:42" ht="20.100000000000001" customHeight="1">
      <c r="B80" s="89"/>
      <c r="I80" s="87"/>
      <c r="M80" s="89"/>
      <c r="T80" s="87"/>
      <c r="X80" s="89"/>
      <c r="AE80" s="87"/>
      <c r="AI80" s="89"/>
      <c r="AP80" s="87"/>
    </row>
    <row r="81" spans="2:42" ht="20.100000000000001" customHeight="1">
      <c r="B81" s="89"/>
      <c r="C81" s="807"/>
      <c r="D81" s="807"/>
      <c r="E81" s="807"/>
      <c r="F81" s="807"/>
      <c r="G81" s="807"/>
      <c r="H81" s="807"/>
      <c r="I81" s="808"/>
      <c r="M81" s="806" t="s">
        <v>4550</v>
      </c>
      <c r="N81" s="807"/>
      <c r="O81" s="807"/>
      <c r="P81" s="807"/>
      <c r="Q81" s="807"/>
      <c r="R81" s="807"/>
      <c r="S81" s="807"/>
      <c r="T81" s="808"/>
      <c r="X81" s="806"/>
      <c r="Y81" s="807"/>
      <c r="Z81" s="807"/>
      <c r="AA81" s="807"/>
      <c r="AB81" s="807"/>
      <c r="AC81" s="807"/>
      <c r="AD81" s="807"/>
      <c r="AE81" s="808"/>
      <c r="AI81" s="89"/>
      <c r="AP81" s="87"/>
    </row>
    <row r="82" spans="2:42" ht="20.100000000000001" customHeight="1">
      <c r="B82" s="89"/>
      <c r="C82" s="807"/>
      <c r="D82" s="807"/>
      <c r="E82" s="807"/>
      <c r="F82" s="807"/>
      <c r="G82" s="807"/>
      <c r="H82" s="807"/>
      <c r="I82" s="808"/>
      <c r="M82" s="806" t="s">
        <v>4549</v>
      </c>
      <c r="N82" s="807"/>
      <c r="O82" s="807"/>
      <c r="P82" s="807"/>
      <c r="Q82" s="807"/>
      <c r="R82" s="807"/>
      <c r="S82" s="807"/>
      <c r="T82" s="808"/>
      <c r="X82" s="806"/>
      <c r="Y82" s="807"/>
      <c r="Z82" s="807"/>
      <c r="AA82" s="807"/>
      <c r="AB82" s="807"/>
      <c r="AC82" s="807"/>
      <c r="AD82" s="807"/>
      <c r="AE82" s="808"/>
      <c r="AI82" s="89"/>
      <c r="AP82" s="87"/>
    </row>
    <row r="83" spans="2:42" ht="20.100000000000001" customHeight="1">
      <c r="B83" s="89"/>
      <c r="C83" s="807"/>
      <c r="D83" s="807"/>
      <c r="E83" s="807"/>
      <c r="F83" s="807"/>
      <c r="G83" s="807"/>
      <c r="H83" s="807"/>
      <c r="I83" s="808"/>
      <c r="M83" s="806" t="s">
        <v>4548</v>
      </c>
      <c r="N83" s="807"/>
      <c r="O83" s="807"/>
      <c r="P83" s="807"/>
      <c r="Q83" s="807"/>
      <c r="R83" s="807"/>
      <c r="S83" s="807"/>
      <c r="T83" s="808"/>
      <c r="X83" s="806"/>
      <c r="Y83" s="807"/>
      <c r="Z83" s="807"/>
      <c r="AA83" s="807"/>
      <c r="AB83" s="807"/>
      <c r="AC83" s="807"/>
      <c r="AD83" s="807"/>
      <c r="AE83" s="808"/>
      <c r="AI83" s="89"/>
      <c r="AP83" s="87"/>
    </row>
    <row r="84" spans="2:42" ht="20.100000000000001" customHeight="1">
      <c r="B84" s="89"/>
      <c r="I84" s="87"/>
      <c r="M84" s="806" t="s">
        <v>4547</v>
      </c>
      <c r="N84" s="807"/>
      <c r="O84" s="807"/>
      <c r="P84" s="807"/>
      <c r="Q84" s="807"/>
      <c r="R84" s="807"/>
      <c r="S84" s="807"/>
      <c r="T84" s="808"/>
      <c r="X84" s="806"/>
      <c r="Y84" s="807"/>
      <c r="Z84" s="807"/>
      <c r="AA84" s="807"/>
      <c r="AB84" s="807"/>
      <c r="AC84" s="807"/>
      <c r="AD84" s="807"/>
      <c r="AE84" s="808"/>
      <c r="AI84" s="89"/>
      <c r="AP84" s="87"/>
    </row>
    <row r="85" spans="2:42" ht="20.100000000000001" customHeight="1">
      <c r="B85" s="89"/>
      <c r="I85" s="87"/>
      <c r="M85" s="89"/>
      <c r="T85" s="87"/>
      <c r="X85" s="89"/>
      <c r="AE85" s="87"/>
      <c r="AI85" s="89"/>
      <c r="AP85" s="87"/>
    </row>
    <row r="86" spans="2:42" ht="20.100000000000001" customHeight="1">
      <c r="B86" s="89"/>
      <c r="I86" s="87"/>
      <c r="M86" s="89"/>
      <c r="T86" s="87"/>
      <c r="X86" s="89"/>
      <c r="AE86" s="87"/>
      <c r="AI86" s="89"/>
      <c r="AP86" s="87"/>
    </row>
    <row r="87" spans="2:42" ht="20.100000000000001" customHeight="1">
      <c r="B87" s="89"/>
      <c r="I87" s="87"/>
      <c r="M87" s="89"/>
      <c r="T87" s="87"/>
      <c r="X87" s="89"/>
      <c r="AE87" s="87"/>
      <c r="AI87" s="89"/>
      <c r="AP87" s="87"/>
    </row>
    <row r="88" spans="2:42" ht="20.100000000000001" customHeight="1">
      <c r="B88" s="89"/>
      <c r="I88" s="87"/>
      <c r="M88" s="89"/>
      <c r="T88" s="87"/>
      <c r="X88" s="89"/>
      <c r="AE88" s="87"/>
      <c r="AI88" s="89"/>
      <c r="AP88" s="87"/>
    </row>
    <row r="89" spans="2:42" ht="20.100000000000001" customHeight="1" thickBot="1">
      <c r="B89" s="95"/>
      <c r="C89" s="96"/>
      <c r="D89" s="96"/>
      <c r="E89" s="96"/>
      <c r="F89" s="96"/>
      <c r="G89" s="96"/>
      <c r="H89" s="96"/>
      <c r="I89" s="97"/>
      <c r="M89" s="95"/>
      <c r="N89" s="96"/>
      <c r="O89" s="96"/>
      <c r="P89" s="96"/>
      <c r="Q89" s="96"/>
      <c r="R89" s="96"/>
      <c r="S89" s="96"/>
      <c r="T89" s="97"/>
      <c r="X89" s="95"/>
      <c r="Y89" s="96"/>
      <c r="Z89" s="96"/>
      <c r="AA89" s="96"/>
      <c r="AB89" s="96"/>
      <c r="AC89" s="96"/>
      <c r="AD89" s="96"/>
      <c r="AE89" s="97"/>
      <c r="AI89" s="95"/>
      <c r="AJ89" s="96"/>
      <c r="AK89" s="96"/>
      <c r="AL89" s="96"/>
      <c r="AM89" s="96"/>
      <c r="AN89" s="96"/>
      <c r="AO89" s="96"/>
      <c r="AP89" s="97"/>
    </row>
    <row r="91" spans="2:42" ht="20.100000000000001" customHeight="1">
      <c r="M91" s="809"/>
      <c r="N91" s="809"/>
      <c r="O91" s="809"/>
      <c r="P91" s="809"/>
      <c r="Q91" s="809"/>
      <c r="R91" s="809"/>
      <c r="X91" s="809"/>
      <c r="Y91" s="809"/>
      <c r="Z91" s="809"/>
      <c r="AA91" s="809"/>
      <c r="AB91" s="809"/>
      <c r="AC91" s="809"/>
    </row>
    <row r="92" spans="2:42" ht="20.100000000000001" customHeight="1">
      <c r="M92" s="810"/>
      <c r="N92" s="810"/>
      <c r="O92" s="810"/>
      <c r="P92" s="810"/>
      <c r="Q92" s="810"/>
      <c r="R92" s="810"/>
      <c r="X92" s="810"/>
      <c r="Y92" s="810"/>
      <c r="Z92" s="810"/>
      <c r="AA92" s="810"/>
      <c r="AB92" s="810"/>
      <c r="AC92" s="810"/>
    </row>
  </sheetData>
  <sheetProtection sheet="1" scenarios="1"/>
  <protectedRanges>
    <protectedRange sqref="N3 C49" name="範囲1"/>
  </protectedRanges>
  <mergeCells count="89">
    <mergeCell ref="M83:T83"/>
    <mergeCell ref="M84:T84"/>
    <mergeCell ref="M91:R91"/>
    <mergeCell ref="M92:R92"/>
    <mergeCell ref="C81:I81"/>
    <mergeCell ref="C82:I82"/>
    <mergeCell ref="C83:I83"/>
    <mergeCell ref="M82:T82"/>
    <mergeCell ref="M81:T81"/>
    <mergeCell ref="L48:T48"/>
    <mergeCell ref="M58:T58"/>
    <mergeCell ref="M60:T60"/>
    <mergeCell ref="M61:T61"/>
    <mergeCell ref="M62:T62"/>
    <mergeCell ref="O55:R55"/>
    <mergeCell ref="M59:T59"/>
    <mergeCell ref="D56:G56"/>
    <mergeCell ref="B60:I60"/>
    <mergeCell ref="D77:G77"/>
    <mergeCell ref="M63:T63"/>
    <mergeCell ref="M64:T64"/>
    <mergeCell ref="M65:T65"/>
    <mergeCell ref="O77:R77"/>
    <mergeCell ref="L2:T2"/>
    <mergeCell ref="O10:R10"/>
    <mergeCell ref="N3:S3"/>
    <mergeCell ref="L3:M3"/>
    <mergeCell ref="A49:B49"/>
    <mergeCell ref="C49:H49"/>
    <mergeCell ref="B2:J2"/>
    <mergeCell ref="A48:I48"/>
    <mergeCell ref="X13:AE13"/>
    <mergeCell ref="X12:AE12"/>
    <mergeCell ref="B43:C43"/>
    <mergeCell ref="M45:R45"/>
    <mergeCell ref="M46:R46"/>
    <mergeCell ref="Z31:AC31"/>
    <mergeCell ref="X35:AE35"/>
    <mergeCell ref="X38:AE38"/>
    <mergeCell ref="O31:R31"/>
    <mergeCell ref="N35:T35"/>
    <mergeCell ref="N36:T36"/>
    <mergeCell ref="M14:T14"/>
    <mergeCell ref="N37:T37"/>
    <mergeCell ref="X14:AE14"/>
    <mergeCell ref="X61:AE61"/>
    <mergeCell ref="W48:AE48"/>
    <mergeCell ref="AI19:AP19"/>
    <mergeCell ref="AK31:AN31"/>
    <mergeCell ref="AI49:AP49"/>
    <mergeCell ref="X36:AE36"/>
    <mergeCell ref="X37:AE37"/>
    <mergeCell ref="X19:AE19"/>
    <mergeCell ref="X15:AE15"/>
    <mergeCell ref="X16:AE16"/>
    <mergeCell ref="X17:AE17"/>
    <mergeCell ref="X18:AE18"/>
    <mergeCell ref="AH2:AP2"/>
    <mergeCell ref="AK9:AN9"/>
    <mergeCell ref="AI16:AP16"/>
    <mergeCell ref="AI17:AP17"/>
    <mergeCell ref="AI18:AP18"/>
    <mergeCell ref="AI12:AP12"/>
    <mergeCell ref="AI13:AP13"/>
    <mergeCell ref="AI14:AP14"/>
    <mergeCell ref="AI15:AP15"/>
    <mergeCell ref="W2:AE2"/>
    <mergeCell ref="Z9:AC9"/>
    <mergeCell ref="X84:AE84"/>
    <mergeCell ref="X91:AC91"/>
    <mergeCell ref="X92:AC92"/>
    <mergeCell ref="X81:AE81"/>
    <mergeCell ref="AI35:AP35"/>
    <mergeCell ref="AI36:AP36"/>
    <mergeCell ref="Z77:AC77"/>
    <mergeCell ref="AI37:AP37"/>
    <mergeCell ref="AI38:AP38"/>
    <mergeCell ref="Z55:AC55"/>
    <mergeCell ref="AI71:AP71"/>
    <mergeCell ref="AI72:AP72"/>
    <mergeCell ref="X60:AE60"/>
    <mergeCell ref="X58:AE58"/>
    <mergeCell ref="X59:AE59"/>
    <mergeCell ref="X62:AE62"/>
    <mergeCell ref="X63:AE63"/>
    <mergeCell ref="X64:AE64"/>
    <mergeCell ref="X65:AE65"/>
    <mergeCell ref="X82:AE82"/>
    <mergeCell ref="X83:AE83"/>
  </mergeCells>
  <phoneticPr fontId="6"/>
  <pageMargins left="0.59055118110236227" right="0.23622047244094491" top="0.55118110236220474" bottom="0.35433070866141736" header="0.31496062992125984" footer="0.31496062992125984"/>
  <pageSetup paperSize="9" scale="92" orientation="portrait" horizontalDpi="300" verticalDpi="300" r:id="rId1"/>
  <headerFooter alignWithMargins="0"/>
  <rowBreaks count="1" manualBreakCount="1">
    <brk id="46" max="43" man="1"/>
  </rowBreaks>
  <colBreaks count="3" manualBreakCount="3">
    <brk id="11" max="1048575" man="1"/>
    <brk id="22" max="89" man="1"/>
    <brk id="33" min="44" max="133"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69BC7-BD09-4CCC-8B79-D9F8589CC8F0}">
  <sheetPr>
    <tabColor theme="5" tint="0.39997558519241921"/>
  </sheetPr>
  <dimension ref="A1:P43"/>
  <sheetViews>
    <sheetView showGridLines="0" zoomScale="80" zoomScaleNormal="80" zoomScaleSheetLayoutView="80" workbookViewId="0">
      <selection activeCell="M4" sqref="M4"/>
    </sheetView>
  </sheetViews>
  <sheetFormatPr defaultRowHeight="20.100000000000001" customHeight="1"/>
  <cols>
    <col min="1" max="1" width="4.375" style="69" customWidth="1"/>
    <col min="2" max="2" width="13.625" style="69" customWidth="1"/>
    <col min="3" max="3" width="32.25" style="69" customWidth="1"/>
    <col min="4" max="4" width="5.5" style="69" customWidth="1"/>
    <col min="5" max="5" width="11.25" style="69" customWidth="1"/>
    <col min="6" max="6" width="5.625" style="69" customWidth="1"/>
    <col min="7" max="7" width="10.625" style="69" customWidth="1"/>
    <col min="8" max="8" width="7.375" style="69" customWidth="1"/>
    <col min="9" max="9" width="6.5" style="69" customWidth="1"/>
    <col min="10" max="11" width="2.625" style="69" customWidth="1"/>
    <col min="12" max="12" width="18.25" style="69" customWidth="1"/>
    <col min="13" max="13" width="30.875" style="69" customWidth="1"/>
    <col min="14" max="14" width="3.75" style="69" bestFit="1" customWidth="1"/>
    <col min="15" max="15" width="25.75" style="69" bestFit="1" customWidth="1"/>
    <col min="16" max="16384" width="9" style="69"/>
  </cols>
  <sheetData>
    <row r="1" spans="1:16" ht="33" customHeight="1"/>
    <row r="2" spans="1:16" ht="17.25">
      <c r="A2" s="830" t="s">
        <v>4575</v>
      </c>
      <c r="B2" s="830"/>
      <c r="C2" s="830"/>
      <c r="D2" s="830"/>
      <c r="E2" s="830"/>
      <c r="F2" s="830"/>
      <c r="G2" s="830"/>
      <c r="H2" s="830"/>
      <c r="I2" s="830"/>
      <c r="J2" s="830"/>
      <c r="K2" s="830"/>
    </row>
    <row r="3" spans="1:16" ht="21" customHeight="1">
      <c r="A3" s="77"/>
      <c r="B3" s="78"/>
      <c r="C3" s="831"/>
      <c r="D3" s="831"/>
      <c r="E3" s="831"/>
      <c r="F3" s="831"/>
      <c r="G3" s="831"/>
      <c r="H3" s="831"/>
      <c r="I3" s="79"/>
      <c r="J3" s="80"/>
    </row>
    <row r="4" spans="1:16" ht="36.75" customHeight="1">
      <c r="A4" s="82"/>
      <c r="B4" s="70"/>
      <c r="I4" s="83"/>
      <c r="J4" s="84"/>
      <c r="L4" s="362" t="s">
        <v>4766</v>
      </c>
      <c r="M4" s="365"/>
      <c r="N4" s="363" t="s">
        <v>4613</v>
      </c>
      <c r="O4" s="365"/>
      <c r="P4" s="363" t="s">
        <v>4767</v>
      </c>
    </row>
    <row r="5" spans="1:16" ht="9" customHeight="1">
      <c r="B5" s="88"/>
      <c r="J5" s="84"/>
      <c r="L5" s="363"/>
      <c r="M5" s="363"/>
      <c r="N5" s="363"/>
      <c r="O5" s="363"/>
      <c r="P5" s="363"/>
    </row>
    <row r="6" spans="1:16" ht="19.5" customHeight="1">
      <c r="B6" s="88"/>
      <c r="J6" s="84"/>
      <c r="L6" s="364" t="s">
        <v>4765</v>
      </c>
      <c r="M6" s="365"/>
      <c r="N6" s="363" t="s">
        <v>4615</v>
      </c>
      <c r="O6" s="363"/>
      <c r="P6" s="363"/>
    </row>
    <row r="7" spans="1:16" ht="20.100000000000001" customHeight="1">
      <c r="B7" s="70"/>
      <c r="I7" s="83" t="s">
        <v>4572</v>
      </c>
      <c r="J7" s="84"/>
    </row>
    <row r="8" spans="1:16" ht="20.100000000000001" customHeight="1">
      <c r="B8" s="88"/>
      <c r="J8" s="84"/>
    </row>
    <row r="9" spans="1:16" ht="20.100000000000001" customHeight="1">
      <c r="B9" s="88"/>
      <c r="D9" s="811"/>
      <c r="E9" s="811"/>
      <c r="F9" s="811"/>
      <c r="G9" s="811"/>
      <c r="J9" s="84"/>
    </row>
    <row r="10" spans="1:16" ht="20.100000000000001" customHeight="1">
      <c r="B10" s="88"/>
      <c r="J10" s="84"/>
    </row>
    <row r="11" spans="1:16" ht="20.100000000000001" customHeight="1">
      <c r="B11" s="88"/>
      <c r="J11" s="84"/>
    </row>
    <row r="12" spans="1:16" ht="20.100000000000001" customHeight="1">
      <c r="B12" s="88"/>
      <c r="J12" s="84"/>
    </row>
    <row r="13" spans="1:16" ht="20.100000000000001" customHeight="1">
      <c r="B13" s="829"/>
      <c r="C13" s="825"/>
      <c r="D13" s="825"/>
      <c r="E13" s="825"/>
      <c r="F13" s="825"/>
      <c r="G13" s="825"/>
      <c r="H13" s="825"/>
      <c r="I13" s="825"/>
      <c r="J13" s="84"/>
    </row>
    <row r="14" spans="1:16" ht="20.100000000000001" customHeight="1">
      <c r="B14" s="88"/>
      <c r="J14" s="84"/>
    </row>
    <row r="15" spans="1:16" ht="20.100000000000001" customHeight="1">
      <c r="B15" s="88"/>
      <c r="J15" s="84"/>
    </row>
    <row r="16" spans="1:16" ht="20.100000000000001" customHeight="1">
      <c r="B16" s="88"/>
      <c r="J16" s="84"/>
    </row>
    <row r="17" spans="1:10" ht="20.100000000000001" customHeight="1">
      <c r="B17" s="88"/>
      <c r="J17" s="84"/>
    </row>
    <row r="18" spans="1:10" ht="20.100000000000001" customHeight="1">
      <c r="B18" s="88"/>
      <c r="J18" s="84"/>
    </row>
    <row r="19" spans="1:10" ht="20.100000000000001" customHeight="1">
      <c r="B19" s="88"/>
      <c r="J19" s="84"/>
    </row>
    <row r="20" spans="1:10" ht="20.100000000000001" customHeight="1">
      <c r="B20" s="88"/>
      <c r="J20" s="84"/>
    </row>
    <row r="21" spans="1:10" ht="20.100000000000001" customHeight="1">
      <c r="B21" s="88"/>
      <c r="J21" s="84"/>
    </row>
    <row r="22" spans="1:10" ht="20.100000000000001" customHeight="1">
      <c r="B22" s="88"/>
      <c r="J22" s="84"/>
    </row>
    <row r="23" spans="1:10" ht="12" customHeight="1">
      <c r="B23" s="88"/>
      <c r="J23" s="84"/>
    </row>
    <row r="24" spans="1:10" ht="20.100000000000001" customHeight="1">
      <c r="A24" s="82"/>
      <c r="B24" s="98"/>
      <c r="J24" s="84"/>
    </row>
    <row r="25" spans="1:10" ht="9" customHeight="1">
      <c r="B25" s="88"/>
      <c r="J25" s="84"/>
    </row>
    <row r="26" spans="1:10" ht="20.100000000000001" customHeight="1">
      <c r="B26" s="88"/>
      <c r="J26" s="84"/>
    </row>
    <row r="27" spans="1:10" ht="20.100000000000001" customHeight="1">
      <c r="B27" s="88"/>
      <c r="H27" s="93"/>
      <c r="J27" s="84"/>
    </row>
    <row r="28" spans="1:10" ht="20.100000000000001" customHeight="1">
      <c r="B28" s="88"/>
      <c r="J28" s="84"/>
    </row>
    <row r="29" spans="1:10" ht="20.100000000000001" customHeight="1">
      <c r="B29" s="88"/>
      <c r="J29" s="84"/>
    </row>
    <row r="30" spans="1:10" ht="20.100000000000001" customHeight="1">
      <c r="B30" s="88"/>
      <c r="D30" s="811"/>
      <c r="E30" s="811"/>
      <c r="F30" s="811"/>
      <c r="G30" s="811"/>
      <c r="J30" s="84"/>
    </row>
    <row r="31" spans="1:10" ht="20.100000000000001" customHeight="1">
      <c r="B31" s="88"/>
      <c r="J31" s="84"/>
    </row>
    <row r="32" spans="1:10" ht="20.100000000000001" customHeight="1">
      <c r="B32" s="88"/>
      <c r="J32" s="84"/>
    </row>
    <row r="33" spans="2:10" ht="20.100000000000001" customHeight="1">
      <c r="B33" s="88"/>
      <c r="J33" s="84"/>
    </row>
    <row r="34" spans="2:10" ht="20.100000000000001" customHeight="1">
      <c r="B34" s="88"/>
      <c r="C34" s="807"/>
      <c r="D34" s="807"/>
      <c r="E34" s="807"/>
      <c r="F34" s="807"/>
      <c r="G34" s="807"/>
      <c r="H34" s="807"/>
      <c r="I34" s="807"/>
      <c r="J34" s="84"/>
    </row>
    <row r="35" spans="2:10" ht="20.100000000000001" customHeight="1">
      <c r="B35" s="88"/>
      <c r="C35" s="807"/>
      <c r="D35" s="807"/>
      <c r="E35" s="807"/>
      <c r="F35" s="807"/>
      <c r="G35" s="807"/>
      <c r="H35" s="807"/>
      <c r="I35" s="807"/>
      <c r="J35" s="84"/>
    </row>
    <row r="36" spans="2:10" ht="20.100000000000001" customHeight="1">
      <c r="B36" s="88"/>
      <c r="J36" s="84"/>
    </row>
    <row r="37" spans="2:10" ht="20.100000000000001" customHeight="1">
      <c r="B37" s="88"/>
      <c r="J37" s="84"/>
    </row>
    <row r="38" spans="2:10" ht="20.100000000000001" customHeight="1">
      <c r="B38" s="88"/>
      <c r="J38" s="84"/>
    </row>
    <row r="39" spans="2:10" ht="20.100000000000001" customHeight="1">
      <c r="B39" s="88"/>
      <c r="J39" s="84"/>
    </row>
    <row r="40" spans="2:10" ht="27" customHeight="1">
      <c r="B40" s="88"/>
      <c r="C40" s="366"/>
      <c r="E40" s="367"/>
      <c r="J40" s="84"/>
    </row>
    <row r="41" spans="2:10" ht="53.25" customHeight="1">
      <c r="B41" s="140" t="s">
        <v>4612</v>
      </c>
      <c r="C41" s="369" t="str">
        <f>IF(M4="","",M4)</f>
        <v/>
      </c>
      <c r="D41" s="137"/>
      <c r="E41" s="369" t="str">
        <f>IF(O4="","",O4)</f>
        <v/>
      </c>
      <c r="F41" s="832" t="s">
        <v>4614</v>
      </c>
      <c r="G41" s="832"/>
      <c r="H41" s="368">
        <f>(M6)</f>
        <v>0</v>
      </c>
      <c r="I41" s="137" t="s">
        <v>4615</v>
      </c>
      <c r="J41" s="84"/>
    </row>
    <row r="42" spans="2:10" ht="20.100000000000001" customHeight="1">
      <c r="B42" s="99"/>
      <c r="C42" s="100"/>
      <c r="D42" s="100"/>
      <c r="E42" s="100"/>
      <c r="F42" s="100"/>
      <c r="G42" s="100"/>
      <c r="H42" s="100"/>
      <c r="I42" s="100"/>
      <c r="J42" s="101"/>
    </row>
    <row r="43" spans="2:10" ht="20.100000000000001" customHeight="1">
      <c r="B43" s="809"/>
      <c r="C43" s="809"/>
      <c r="D43" s="809"/>
      <c r="E43" s="809"/>
      <c r="F43" s="809"/>
      <c r="G43" s="809"/>
    </row>
  </sheetData>
  <sheetProtection sheet="1" scenarios="1"/>
  <protectedRanges>
    <protectedRange sqref="M4 O4 M6" name="範囲1"/>
  </protectedRanges>
  <mergeCells count="9">
    <mergeCell ref="B43:G43"/>
    <mergeCell ref="C35:I35"/>
    <mergeCell ref="C34:I34"/>
    <mergeCell ref="D30:G30"/>
    <mergeCell ref="B13:I13"/>
    <mergeCell ref="D9:G9"/>
    <mergeCell ref="A2:K2"/>
    <mergeCell ref="C3:H3"/>
    <mergeCell ref="F41:G41"/>
  </mergeCells>
  <phoneticPr fontId="6"/>
  <pageMargins left="0.59055118110236227" right="0.23622047244094491" top="0.55118110236220474" bottom="0.35433070866141736" header="0.31496062992125984" footer="0.31496062992125984"/>
  <pageSetup paperSize="9" scale="92" orientation="portrait" horizontalDpi="300" verticalDpi="300" r:id="rId1"/>
  <headerFooter alignWithMargins="0"/>
  <ignoredErrors>
    <ignoredError sqref="H41 E41 C41" unlockedFormula="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64BCB-D61D-4CD1-B0FA-78A4C2CFF4AD}">
  <sheetPr>
    <tabColor theme="4" tint="0.39997558519241921"/>
  </sheetPr>
  <dimension ref="A1:AR32"/>
  <sheetViews>
    <sheetView showGridLines="0" zoomScale="80" zoomScaleNormal="80" zoomScaleSheetLayoutView="85" workbookViewId="0">
      <selection activeCell="AE1" sqref="AE1"/>
    </sheetView>
  </sheetViews>
  <sheetFormatPr defaultColWidth="3.375" defaultRowHeight="15.95" customHeight="1"/>
  <cols>
    <col min="1" max="2" width="2.875" style="6" customWidth="1"/>
    <col min="3" max="26" width="3.375" style="6" customWidth="1"/>
    <col min="27" max="28" width="2.875" style="6" customWidth="1"/>
    <col min="29" max="29" width="3.375" style="6"/>
    <col min="30" max="30" width="2.875" style="6" customWidth="1"/>
    <col min="31" max="31" width="42.875" style="6" customWidth="1"/>
    <col min="32" max="43" width="3.625" style="6" customWidth="1"/>
    <col min="44" max="44" width="3.5" style="6" customWidth="1"/>
    <col min="45" max="45" width="2.875" style="6" customWidth="1"/>
    <col min="46" max="16384" width="3.375" style="6"/>
  </cols>
  <sheetData>
    <row r="1" spans="1:32" ht="30" customHeight="1">
      <c r="Y1" s="839" t="s">
        <v>4733</v>
      </c>
      <c r="Z1" s="839"/>
      <c r="AA1" s="839"/>
      <c r="AB1" s="839"/>
      <c r="AC1" s="839"/>
      <c r="AD1" s="839"/>
      <c r="AE1" s="370"/>
      <c r="AF1" s="354" t="s">
        <v>4734</v>
      </c>
    </row>
    <row r="2" spans="1:32" ht="30" customHeight="1">
      <c r="Y2" s="839" t="s">
        <v>4735</v>
      </c>
      <c r="Z2" s="839"/>
      <c r="AA2" s="839"/>
      <c r="AB2" s="839"/>
      <c r="AC2" s="839"/>
      <c r="AD2" s="839"/>
      <c r="AE2" s="371"/>
      <c r="AF2" s="354" t="s">
        <v>4736</v>
      </c>
    </row>
    <row r="3" spans="1:32" ht="30" customHeight="1">
      <c r="Y3" s="839" t="s">
        <v>4737</v>
      </c>
      <c r="Z3" s="839"/>
      <c r="AA3" s="839"/>
      <c r="AB3" s="839"/>
      <c r="AC3" s="839"/>
      <c r="AD3" s="839"/>
      <c r="AE3" s="372"/>
      <c r="AF3" s="354" t="s">
        <v>4738</v>
      </c>
    </row>
    <row r="4" spans="1:32" ht="30" customHeight="1">
      <c r="Y4" s="839" t="s">
        <v>4739</v>
      </c>
      <c r="Z4" s="839"/>
      <c r="AA4" s="839"/>
      <c r="AB4" s="839"/>
      <c r="AC4" s="839"/>
      <c r="AD4" s="839"/>
      <c r="AE4" s="372"/>
      <c r="AF4" s="354"/>
    </row>
    <row r="5" spans="1:32" ht="30" customHeight="1">
      <c r="Y5" s="839" t="s">
        <v>4740</v>
      </c>
      <c r="Z5" s="839"/>
      <c r="AA5" s="839"/>
      <c r="AB5" s="839"/>
      <c r="AC5" s="839"/>
      <c r="AD5" s="839"/>
      <c r="AE5" s="372"/>
      <c r="AF5" s="354"/>
    </row>
    <row r="6" spans="1:32" s="73" customFormat="1" ht="20.100000000000001" customHeight="1">
      <c r="A6" s="487"/>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A6" s="488"/>
      <c r="AB6" s="6"/>
    </row>
    <row r="7" spans="1:32" s="73" customFormat="1" ht="20.100000000000001" customHeight="1">
      <c r="A7" s="489"/>
      <c r="B7" s="489"/>
      <c r="C7" s="489"/>
      <c r="D7" s="489"/>
      <c r="E7" s="489"/>
      <c r="F7" s="489"/>
      <c r="G7" s="489"/>
      <c r="H7" s="489"/>
      <c r="I7" s="489"/>
      <c r="J7" s="489"/>
      <c r="K7" s="489"/>
      <c r="L7" s="489"/>
      <c r="M7" s="489"/>
      <c r="N7" s="489"/>
      <c r="O7" s="490"/>
      <c r="P7" s="490"/>
      <c r="Q7" s="490"/>
      <c r="R7" s="490"/>
      <c r="S7" s="490"/>
      <c r="T7" s="490"/>
      <c r="U7" s="490"/>
      <c r="V7" s="490"/>
      <c r="W7" s="490"/>
      <c r="X7" s="490"/>
      <c r="Y7" s="490"/>
      <c r="Z7" s="490"/>
      <c r="AA7" s="490"/>
      <c r="AB7" s="6"/>
    </row>
    <row r="8" spans="1:32" s="73" customFormat="1" ht="9.9499999999999993" customHeight="1">
      <c r="A8" s="123"/>
      <c r="B8" s="123"/>
      <c r="C8" s="123"/>
      <c r="D8" s="123"/>
      <c r="E8" s="123"/>
      <c r="F8" s="123"/>
      <c r="G8" s="123"/>
      <c r="H8" s="123"/>
      <c r="I8" s="123"/>
      <c r="J8" s="123"/>
      <c r="K8" s="123"/>
      <c r="L8" s="123"/>
      <c r="M8" s="123"/>
      <c r="N8" s="123"/>
      <c r="O8" s="124"/>
      <c r="P8" s="124"/>
      <c r="Q8" s="124"/>
      <c r="R8" s="124"/>
      <c r="S8" s="124"/>
      <c r="T8" s="124"/>
      <c r="U8" s="124"/>
      <c r="V8" s="124"/>
      <c r="W8" s="124"/>
      <c r="X8" s="124"/>
      <c r="Y8" s="124"/>
      <c r="Z8" s="124"/>
      <c r="AA8" s="124"/>
      <c r="AB8" s="6"/>
    </row>
    <row r="9" spans="1:32" s="73" customFormat="1" ht="20.100000000000001" customHeight="1">
      <c r="A9" s="346"/>
      <c r="B9" s="346"/>
      <c r="C9" s="346"/>
      <c r="D9" s="346"/>
      <c r="E9" s="346"/>
      <c r="F9" s="346"/>
      <c r="G9" s="346"/>
      <c r="H9" s="346"/>
      <c r="I9" s="346"/>
      <c r="J9" s="346"/>
      <c r="K9" s="346"/>
      <c r="L9" s="346"/>
      <c r="M9" s="346"/>
      <c r="N9" s="346"/>
      <c r="O9" s="12"/>
      <c r="P9" s="12"/>
      <c r="Q9" s="12"/>
      <c r="R9" s="12"/>
      <c r="S9" s="12"/>
      <c r="T9" s="12"/>
      <c r="U9" s="12"/>
      <c r="V9" s="12"/>
      <c r="W9" s="12"/>
      <c r="X9" s="12"/>
      <c r="Y9" s="12"/>
      <c r="Z9" s="12"/>
      <c r="AA9" s="12"/>
      <c r="AB9" s="6"/>
    </row>
    <row r="10" spans="1:32" s="73" customFormat="1" ht="9.75" customHeight="1">
      <c r="A10" s="58"/>
      <c r="B10" s="58"/>
      <c r="C10" s="58"/>
      <c r="D10" s="58"/>
      <c r="E10" s="58"/>
      <c r="F10" s="58"/>
      <c r="G10" s="58"/>
      <c r="H10" s="58"/>
      <c r="I10" s="58"/>
      <c r="J10" s="58"/>
      <c r="K10" s="58"/>
      <c r="L10" s="58"/>
      <c r="M10" s="58"/>
      <c r="N10" s="58"/>
      <c r="O10" s="124"/>
      <c r="P10" s="124"/>
      <c r="Q10" s="124"/>
      <c r="R10" s="124"/>
      <c r="S10" s="124"/>
      <c r="T10" s="124"/>
      <c r="U10" s="124"/>
      <c r="V10" s="124"/>
      <c r="W10" s="124"/>
      <c r="X10" s="124"/>
      <c r="Y10" s="124"/>
      <c r="Z10" s="124"/>
      <c r="AA10" s="124"/>
      <c r="AB10" s="6"/>
    </row>
    <row r="11" spans="1:32" s="73" customFormat="1" ht="30" customHeight="1">
      <c r="A11" s="840" t="s">
        <v>4741</v>
      </c>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row>
    <row r="12" spans="1:32" s="73" customFormat="1" ht="30" customHeight="1">
      <c r="AB12" s="6"/>
    </row>
    <row r="13" spans="1:32" s="73" customFormat="1" ht="30" customHeight="1">
      <c r="A13" s="72"/>
      <c r="B13" s="72"/>
      <c r="C13" s="72"/>
      <c r="D13" s="72"/>
      <c r="E13" s="72"/>
      <c r="F13" s="72"/>
      <c r="G13" s="72"/>
      <c r="H13" s="72"/>
      <c r="I13" s="72"/>
      <c r="J13" s="72"/>
      <c r="K13" s="72"/>
      <c r="L13" s="72"/>
      <c r="M13" s="72"/>
      <c r="N13" s="72"/>
      <c r="O13" s="72"/>
      <c r="P13" s="72"/>
      <c r="Q13" s="841" t="str">
        <f>IF(AE1="","　　年　 月　 日",AE1)</f>
        <v>　　年　 月　 日</v>
      </c>
      <c r="R13" s="841"/>
      <c r="S13" s="841"/>
      <c r="T13" s="841"/>
      <c r="U13" s="841"/>
      <c r="V13" s="841"/>
      <c r="W13" s="841"/>
      <c r="X13" s="841"/>
      <c r="Y13" s="346" t="s">
        <v>4743</v>
      </c>
      <c r="Z13" s="346"/>
      <c r="AA13" s="72"/>
      <c r="AB13" s="6"/>
    </row>
    <row r="14" spans="1:32" s="73" customFormat="1" ht="30" customHeight="1">
      <c r="C14" s="833" t="s">
        <v>4745</v>
      </c>
      <c r="D14" s="834"/>
      <c r="E14" s="834"/>
      <c r="F14" s="834"/>
      <c r="G14" s="834"/>
      <c r="H14" s="834"/>
      <c r="I14" s="834"/>
      <c r="J14" s="834"/>
      <c r="K14" s="834"/>
      <c r="L14" s="834"/>
      <c r="M14" s="834"/>
      <c r="N14" s="835"/>
      <c r="O14" s="833" t="s">
        <v>4746</v>
      </c>
      <c r="P14" s="834"/>
      <c r="Q14" s="834"/>
      <c r="R14" s="834"/>
      <c r="S14" s="834"/>
      <c r="T14" s="834"/>
      <c r="U14" s="834"/>
      <c r="V14" s="834"/>
      <c r="W14" s="834"/>
      <c r="X14" s="834"/>
      <c r="Y14" s="834"/>
      <c r="Z14" s="835"/>
    </row>
    <row r="15" spans="1:32" s="73" customFormat="1" ht="30" customHeight="1">
      <c r="C15" s="833" t="s">
        <v>4747</v>
      </c>
      <c r="D15" s="834"/>
      <c r="E15" s="834"/>
      <c r="F15" s="834"/>
      <c r="G15" s="834"/>
      <c r="H15" s="835"/>
      <c r="I15" s="836" t="str">
        <f>IF($AE$2="","",$AE$2)</f>
        <v/>
      </c>
      <c r="J15" s="837"/>
      <c r="K15" s="837"/>
      <c r="L15" s="837"/>
      <c r="M15" s="837"/>
      <c r="N15" s="838"/>
      <c r="O15" s="833" t="s">
        <v>4735</v>
      </c>
      <c r="P15" s="834"/>
      <c r="Q15" s="834"/>
      <c r="R15" s="834"/>
      <c r="S15" s="834"/>
      <c r="T15" s="835"/>
      <c r="U15" s="836" t="str">
        <f>IF($AE$2="","",$AE$2)</f>
        <v/>
      </c>
      <c r="V15" s="837"/>
      <c r="W15" s="837"/>
      <c r="X15" s="837"/>
      <c r="Y15" s="837"/>
      <c r="Z15" s="838"/>
    </row>
    <row r="16" spans="1:32" s="73" customFormat="1" ht="30" customHeight="1">
      <c r="C16" s="833" t="s">
        <v>4750</v>
      </c>
      <c r="D16" s="834"/>
      <c r="E16" s="834"/>
      <c r="F16" s="834"/>
      <c r="G16" s="834"/>
      <c r="H16" s="835"/>
      <c r="I16" s="836" t="str">
        <f>IF($AE$2="","",$AE$2)</f>
        <v/>
      </c>
      <c r="J16" s="837"/>
      <c r="K16" s="837"/>
      <c r="L16" s="837"/>
      <c r="M16" s="837"/>
      <c r="N16" s="838"/>
      <c r="O16" s="833" t="s">
        <v>4751</v>
      </c>
      <c r="P16" s="834"/>
      <c r="Q16" s="834"/>
      <c r="R16" s="834"/>
      <c r="S16" s="834"/>
      <c r="T16" s="835"/>
      <c r="U16" s="836" t="str">
        <f>IF($AE$2="","",$AE$2)</f>
        <v/>
      </c>
      <c r="V16" s="837"/>
      <c r="W16" s="837"/>
      <c r="X16" s="837"/>
      <c r="Y16" s="837"/>
      <c r="Z16" s="838"/>
    </row>
    <row r="17" spans="10:44" s="73" customFormat="1" ht="30" customHeight="1">
      <c r="Z17" s="357" t="s">
        <v>4490</v>
      </c>
    </row>
    <row r="18" spans="10:44" s="73" customFormat="1" ht="20.25" customHeight="1">
      <c r="K18" s="481"/>
      <c r="L18" s="481"/>
      <c r="M18" s="481"/>
      <c r="N18" s="481"/>
      <c r="O18" s="481"/>
      <c r="P18" s="482"/>
      <c r="Q18" s="482"/>
      <c r="R18" s="482"/>
      <c r="S18" s="482"/>
      <c r="T18" s="482"/>
      <c r="U18" s="482"/>
      <c r="V18" s="482"/>
      <c r="W18" s="482"/>
      <c r="X18" s="482"/>
      <c r="Y18" s="482"/>
      <c r="Z18" s="216"/>
      <c r="AB18" s="6"/>
    </row>
    <row r="19" spans="10:44" s="73" customFormat="1" ht="39.950000000000003" customHeight="1">
      <c r="J19" s="479" t="s">
        <v>2</v>
      </c>
      <c r="K19" s="479"/>
      <c r="L19" s="479"/>
      <c r="M19" s="479"/>
      <c r="N19" s="479"/>
      <c r="O19" s="485" t="str">
        <f>IF($AE$4="","",$AE$4)</f>
        <v/>
      </c>
      <c r="P19" s="485"/>
      <c r="Q19" s="485"/>
      <c r="R19" s="485"/>
      <c r="S19" s="485"/>
      <c r="T19" s="485"/>
      <c r="U19" s="485"/>
      <c r="V19" s="485"/>
      <c r="W19" s="485"/>
      <c r="X19" s="485"/>
      <c r="Y19" s="485"/>
      <c r="Z19" s="485"/>
      <c r="AB19" s="6"/>
    </row>
    <row r="20" spans="10:44" s="73" customFormat="1" ht="39.950000000000003" customHeight="1">
      <c r="J20" s="479" t="s">
        <v>4618</v>
      </c>
      <c r="K20" s="479"/>
      <c r="L20" s="479"/>
      <c r="M20" s="479"/>
      <c r="N20" s="479"/>
      <c r="O20" s="485" t="str">
        <f>IF($AE$5="","",$AE$5)</f>
        <v/>
      </c>
      <c r="P20" s="485"/>
      <c r="Q20" s="485"/>
      <c r="R20" s="485"/>
      <c r="S20" s="485"/>
      <c r="T20" s="485"/>
      <c r="U20" s="485"/>
      <c r="V20" s="485"/>
      <c r="W20" s="485"/>
      <c r="X20" s="485"/>
      <c r="Y20" s="485"/>
      <c r="Z20" s="485"/>
      <c r="AB20" s="6"/>
    </row>
    <row r="21" spans="10:44" s="73" customFormat="1" ht="39.950000000000003" customHeight="1"/>
    <row r="22" spans="10:44" s="73" customFormat="1" ht="30" customHeight="1"/>
    <row r="23" spans="10:44" s="73" customFormat="1" ht="30" customHeight="1"/>
    <row r="24" spans="10:44" s="73" customFormat="1" ht="30" customHeight="1"/>
    <row r="25" spans="10:44" s="73" customFormat="1" ht="30" customHeight="1"/>
    <row r="26" spans="10:44" s="73" customFormat="1" ht="39.950000000000003" customHeight="1"/>
    <row r="27" spans="10:44" s="73" customFormat="1" ht="30" customHeight="1"/>
    <row r="28" spans="10:44" s="73" customFormat="1" ht="30" customHeight="1"/>
    <row r="29" spans="10:44" s="73" customFormat="1" ht="30" customHeight="1"/>
    <row r="30" spans="10:44" s="73" customFormat="1" ht="30" customHeight="1"/>
    <row r="31" spans="10:44" s="73" customFormat="1" ht="30" customHeight="1"/>
    <row r="32" spans="10:44" ht="15.95" customHeight="1">
      <c r="AE32" s="73"/>
      <c r="AF32" s="73"/>
      <c r="AG32" s="73"/>
      <c r="AH32" s="73"/>
      <c r="AI32" s="73"/>
      <c r="AJ32" s="73"/>
      <c r="AK32" s="73"/>
      <c r="AL32" s="73"/>
      <c r="AM32" s="73"/>
      <c r="AN32" s="73"/>
      <c r="AO32" s="73"/>
      <c r="AP32" s="73"/>
      <c r="AQ32" s="73"/>
      <c r="AR32" s="73"/>
    </row>
  </sheetData>
  <sheetProtection sheet="1" objects="1" scenarios="1" selectLockedCells="1"/>
  <mergeCells count="25">
    <mergeCell ref="Y1:AD1"/>
    <mergeCell ref="Y2:AD2"/>
    <mergeCell ref="Y3:AD3"/>
    <mergeCell ref="C14:N14"/>
    <mergeCell ref="O14:Z14"/>
    <mergeCell ref="Y4:AD4"/>
    <mergeCell ref="Y5:AD5"/>
    <mergeCell ref="A6:AA6"/>
    <mergeCell ref="A7:AA7"/>
    <mergeCell ref="A11:AB11"/>
    <mergeCell ref="Q13:X13"/>
    <mergeCell ref="J20:N20"/>
    <mergeCell ref="O20:Z20"/>
    <mergeCell ref="C15:H15"/>
    <mergeCell ref="I15:N15"/>
    <mergeCell ref="O15:T15"/>
    <mergeCell ref="U15:Z15"/>
    <mergeCell ref="C16:H16"/>
    <mergeCell ref="I16:N16"/>
    <mergeCell ref="O16:T16"/>
    <mergeCell ref="U16:Z16"/>
    <mergeCell ref="K18:O18"/>
    <mergeCell ref="P18:Y18"/>
    <mergeCell ref="J19:N19"/>
    <mergeCell ref="O19:Z19"/>
  </mergeCells>
  <phoneticPr fontId="6"/>
  <pageMargins left="0.59055118110236227" right="0.19685039370078741" top="0.59055118110236227" bottom="0.39370078740157483" header="0.51181102362204722" footer="0.51181102362204722"/>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55CAA-6F80-4D43-9EA5-F521E9979E29}">
  <sheetPr>
    <tabColor theme="8" tint="0.79998168889431442"/>
  </sheetPr>
  <dimension ref="A1:BA32"/>
  <sheetViews>
    <sheetView showGridLines="0" zoomScale="80" zoomScaleNormal="80" zoomScaleSheetLayoutView="85" workbookViewId="0"/>
  </sheetViews>
  <sheetFormatPr defaultColWidth="3.375" defaultRowHeight="15.95" customHeight="1"/>
  <cols>
    <col min="1" max="2" width="2.875" style="6" customWidth="1"/>
    <col min="3" max="26" width="3.375" style="6" customWidth="1"/>
    <col min="27" max="28" width="2.875" style="6" customWidth="1"/>
    <col min="29" max="29" width="3.375" style="6"/>
    <col min="30" max="30" width="2.875" style="6" customWidth="1"/>
    <col min="31" max="52" width="3.625" style="6" customWidth="1"/>
    <col min="53" max="53" width="3.5" style="6" customWidth="1"/>
    <col min="54" max="54" width="2.875" style="6" customWidth="1"/>
    <col min="55" max="16384" width="3.375" style="6"/>
  </cols>
  <sheetData>
    <row r="1" spans="1:26" ht="30" customHeight="1"/>
    <row r="2" spans="1:26" ht="30" customHeight="1"/>
    <row r="3" spans="1:26" ht="30" customHeight="1"/>
    <row r="4" spans="1:26" ht="30" customHeight="1"/>
    <row r="5" spans="1:26" ht="30" customHeight="1"/>
    <row r="6" spans="1:26" s="73" customFormat="1" ht="20.100000000000001" customHeight="1">
      <c r="A6" s="487"/>
      <c r="B6" s="488"/>
      <c r="C6" s="488"/>
      <c r="D6" s="488"/>
      <c r="E6" s="488"/>
      <c r="F6" s="488"/>
      <c r="G6" s="488"/>
      <c r="H6" s="488"/>
      <c r="I6" s="488"/>
      <c r="J6" s="488"/>
      <c r="K6" s="488"/>
      <c r="L6" s="488"/>
      <c r="M6" s="488"/>
      <c r="N6" s="488"/>
      <c r="O6" s="488"/>
      <c r="P6" s="488"/>
      <c r="Q6" s="488"/>
      <c r="R6" s="488"/>
      <c r="S6" s="488"/>
      <c r="T6" s="488"/>
      <c r="U6" s="488"/>
      <c r="V6" s="488"/>
      <c r="W6" s="488"/>
      <c r="X6" s="488"/>
      <c r="Y6" s="488"/>
      <c r="Z6" s="488"/>
    </row>
    <row r="7" spans="1:26" s="73" customFormat="1" ht="20.100000000000001" customHeight="1">
      <c r="A7" s="489"/>
      <c r="B7" s="489"/>
      <c r="C7" s="489"/>
      <c r="D7" s="489"/>
      <c r="E7" s="489"/>
      <c r="F7" s="489"/>
      <c r="G7" s="489"/>
      <c r="H7" s="489"/>
      <c r="I7" s="489"/>
      <c r="J7" s="489"/>
      <c r="K7" s="489"/>
      <c r="L7" s="489"/>
      <c r="M7" s="489"/>
      <c r="N7" s="490"/>
      <c r="O7" s="490"/>
      <c r="P7" s="490"/>
      <c r="Q7" s="490"/>
      <c r="R7" s="490"/>
      <c r="S7" s="490"/>
      <c r="T7" s="490"/>
      <c r="U7" s="490"/>
      <c r="V7" s="490"/>
      <c r="W7" s="490"/>
      <c r="X7" s="490"/>
      <c r="Y7" s="490"/>
      <c r="Z7" s="490"/>
    </row>
    <row r="8" spans="1:26" s="73" customFormat="1" ht="9.9499999999999993" customHeight="1">
      <c r="A8" s="123"/>
      <c r="B8" s="123"/>
      <c r="C8" s="123"/>
      <c r="D8" s="123"/>
      <c r="E8" s="123"/>
      <c r="F8" s="123"/>
      <c r="G8" s="123"/>
      <c r="H8" s="123"/>
      <c r="I8" s="123"/>
      <c r="J8" s="123"/>
      <c r="K8" s="123"/>
      <c r="L8" s="123"/>
      <c r="M8" s="123"/>
      <c r="N8" s="124"/>
      <c r="O8" s="124"/>
      <c r="P8" s="124"/>
      <c r="Q8" s="124"/>
      <c r="R8" s="124"/>
      <c r="S8" s="124"/>
      <c r="T8" s="124"/>
      <c r="U8" s="124"/>
      <c r="V8" s="124"/>
      <c r="W8" s="124"/>
      <c r="X8" s="124"/>
      <c r="Y8" s="124"/>
      <c r="Z8" s="124"/>
    </row>
    <row r="9" spans="1:26" s="73" customFormat="1" ht="20.100000000000001" customHeight="1">
      <c r="A9" s="346"/>
      <c r="B9" s="346"/>
      <c r="C9" s="346"/>
      <c r="D9" s="346"/>
      <c r="E9" s="346"/>
      <c r="F9" s="346"/>
      <c r="G9" s="346"/>
      <c r="H9" s="346"/>
      <c r="I9" s="346"/>
      <c r="J9" s="346"/>
      <c r="K9" s="346"/>
      <c r="L9" s="346"/>
      <c r="M9" s="346"/>
      <c r="N9" s="12"/>
      <c r="O9" s="12"/>
      <c r="P9" s="12"/>
      <c r="Q9" s="12"/>
      <c r="R9" s="12"/>
      <c r="S9" s="12"/>
      <c r="T9" s="12"/>
      <c r="U9" s="12"/>
      <c r="V9" s="12"/>
      <c r="W9" s="12"/>
      <c r="X9" s="12"/>
      <c r="Y9" s="12"/>
      <c r="Z9" s="12"/>
    </row>
    <row r="10" spans="1:26" s="73" customFormat="1" ht="9.75" customHeight="1">
      <c r="A10" s="58"/>
      <c r="B10" s="58"/>
      <c r="C10" s="58"/>
      <c r="D10" s="58"/>
      <c r="E10" s="58"/>
      <c r="F10" s="58"/>
      <c r="G10" s="58"/>
      <c r="H10" s="58"/>
      <c r="I10" s="58"/>
      <c r="J10" s="58"/>
      <c r="K10" s="58"/>
      <c r="L10" s="58"/>
      <c r="M10" s="58"/>
      <c r="N10" s="124"/>
      <c r="O10" s="124"/>
      <c r="P10" s="124"/>
      <c r="Q10" s="124"/>
      <c r="R10" s="124"/>
      <c r="S10" s="124"/>
      <c r="T10" s="124"/>
      <c r="U10" s="124"/>
      <c r="V10" s="124"/>
      <c r="W10" s="124"/>
      <c r="X10" s="124"/>
      <c r="Y10" s="124"/>
      <c r="Z10" s="124"/>
    </row>
    <row r="11" spans="1:26" s="73" customFormat="1" ht="30" customHeight="1">
      <c r="A11" s="840" t="s">
        <v>4742</v>
      </c>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row>
    <row r="12" spans="1:26" s="73" customFormat="1" ht="30" customHeight="1"/>
    <row r="13" spans="1:26" s="73" customFormat="1" ht="30" customHeight="1">
      <c r="A13" s="72"/>
      <c r="B13" s="72"/>
      <c r="C13" s="72" t="s">
        <v>4744</v>
      </c>
      <c r="D13" s="72"/>
      <c r="E13" s="72"/>
      <c r="F13" s="72"/>
      <c r="G13" s="72"/>
      <c r="H13" s="72"/>
      <c r="I13" s="72"/>
      <c r="J13" s="72"/>
      <c r="K13" s="72"/>
      <c r="L13" s="72"/>
      <c r="M13" s="72"/>
      <c r="N13" s="72"/>
      <c r="O13" s="72"/>
      <c r="P13" s="355"/>
      <c r="Q13" s="355"/>
      <c r="R13" s="355"/>
      <c r="S13" s="355"/>
      <c r="T13" s="355"/>
      <c r="U13" s="355"/>
      <c r="V13" s="355"/>
      <c r="W13" s="355"/>
      <c r="X13" s="346"/>
      <c r="Y13" s="346"/>
      <c r="Z13" s="72"/>
    </row>
    <row r="14" spans="1:26" s="73" customFormat="1" ht="30" customHeight="1">
      <c r="C14" s="72"/>
      <c r="D14" s="72"/>
      <c r="E14" s="72"/>
      <c r="F14" s="72"/>
      <c r="G14" s="72"/>
      <c r="H14" s="72"/>
      <c r="I14" s="72"/>
      <c r="J14" s="72"/>
      <c r="K14" s="72"/>
      <c r="L14" s="72"/>
      <c r="M14" s="72"/>
      <c r="N14" s="72"/>
      <c r="O14" s="72"/>
      <c r="P14" s="355"/>
      <c r="Q14" s="355"/>
      <c r="R14" s="355"/>
      <c r="S14" s="355"/>
      <c r="T14" s="355"/>
      <c r="U14" s="355"/>
      <c r="V14" s="355"/>
      <c r="W14" s="355"/>
      <c r="X14" s="346"/>
      <c r="Y14" s="346"/>
    </row>
    <row r="15" spans="1:26" s="73" customFormat="1" ht="30" customHeight="1">
      <c r="C15" s="346"/>
      <c r="D15" s="346" t="s">
        <v>4748</v>
      </c>
      <c r="E15" s="346"/>
      <c r="F15" s="346"/>
      <c r="G15" s="842" t="str" cm="1">
        <f t="array" ref="G15">IF('(n)開始貸借対照表※新設法人の場合'!AE1:AE1="","",'(n)開始貸借対照表※新設法人の場合'!AE1:AE1)</f>
        <v/>
      </c>
      <c r="H15" s="842"/>
      <c r="I15" s="842"/>
      <c r="J15" s="842"/>
      <c r="K15" s="842"/>
      <c r="L15" s="842"/>
      <c r="M15" s="346" t="s">
        <v>4749</v>
      </c>
      <c r="N15" s="346"/>
      <c r="O15" s="346"/>
      <c r="P15" s="346"/>
      <c r="Q15" s="346"/>
      <c r="R15" s="346"/>
      <c r="S15" s="346"/>
      <c r="T15" s="346"/>
      <c r="U15" s="346"/>
      <c r="V15" s="346"/>
      <c r="W15" s="346"/>
      <c r="X15" s="356"/>
    </row>
    <row r="16" spans="1:26" s="73" customFormat="1" ht="30" customHeight="1">
      <c r="C16" s="346" t="s">
        <v>4752</v>
      </c>
      <c r="D16" s="346"/>
      <c r="E16" s="346"/>
      <c r="F16" s="843" t="str" cm="1">
        <f t="array" ref="F16">IF('(n)開始貸借対照表※新設法人の場合'!AE3:AE3="","",'(n)開始貸借対照表※新設法人の場合'!AE3:AE3)</f>
        <v/>
      </c>
      <c r="G16" s="843"/>
      <c r="H16" s="843"/>
      <c r="I16" s="843"/>
      <c r="J16" s="843"/>
      <c r="K16" s="843"/>
      <c r="L16" s="346" t="s">
        <v>4753</v>
      </c>
      <c r="M16" s="346"/>
      <c r="N16" s="346"/>
      <c r="O16" s="346"/>
      <c r="P16" s="346"/>
      <c r="Q16" s="346"/>
      <c r="R16" s="346"/>
      <c r="S16" s="346"/>
      <c r="T16" s="346"/>
      <c r="U16" s="346"/>
      <c r="V16" s="346"/>
    </row>
    <row r="17" spans="3:53" s="73" customFormat="1" ht="30" customHeight="1">
      <c r="C17" s="346" t="s">
        <v>4754</v>
      </c>
      <c r="D17" s="356"/>
      <c r="E17" s="356"/>
      <c r="F17" s="356"/>
      <c r="G17" s="356"/>
      <c r="H17" s="356"/>
      <c r="I17" s="356"/>
      <c r="J17" s="356"/>
      <c r="K17" s="356"/>
      <c r="L17" s="356"/>
      <c r="M17" s="356"/>
      <c r="N17" s="356"/>
      <c r="O17" s="356"/>
      <c r="P17" s="356"/>
      <c r="Q17" s="356"/>
      <c r="R17" s="356"/>
      <c r="S17" s="356"/>
      <c r="T17" s="356"/>
      <c r="U17" s="356"/>
      <c r="V17" s="356"/>
      <c r="W17" s="356"/>
      <c r="X17" s="356"/>
      <c r="Y17" s="356"/>
    </row>
    <row r="18" spans="3:53" s="73" customFormat="1" ht="20.25" customHeight="1">
      <c r="C18" s="356"/>
      <c r="D18" s="356"/>
      <c r="E18" s="356"/>
      <c r="F18" s="356"/>
      <c r="G18" s="356"/>
      <c r="H18" s="356"/>
      <c r="I18" s="356"/>
      <c r="J18" s="356"/>
      <c r="K18" s="356"/>
      <c r="L18" s="356"/>
      <c r="M18" s="356"/>
      <c r="N18" s="356"/>
      <c r="O18" s="356"/>
      <c r="P18" s="356"/>
      <c r="Q18" s="356"/>
      <c r="R18" s="356"/>
      <c r="S18" s="356"/>
      <c r="T18" s="356"/>
      <c r="U18" s="356"/>
      <c r="V18" s="356"/>
      <c r="W18" s="356"/>
      <c r="X18" s="356"/>
      <c r="Y18" s="356"/>
    </row>
    <row r="19" spans="3:53" s="73" customFormat="1" ht="39.950000000000003" customHeight="1">
      <c r="J19" s="481"/>
      <c r="K19" s="481"/>
      <c r="L19" s="481"/>
      <c r="M19" s="481"/>
      <c r="N19" s="481"/>
      <c r="O19" s="482"/>
      <c r="P19" s="482"/>
      <c r="Q19" s="482"/>
      <c r="R19" s="482"/>
      <c r="S19" s="482"/>
      <c r="T19" s="482"/>
      <c r="U19" s="482"/>
      <c r="V19" s="482"/>
      <c r="W19" s="482"/>
      <c r="X19" s="482"/>
      <c r="Y19" s="216"/>
    </row>
    <row r="20" spans="3:53" s="73" customFormat="1" ht="39.950000000000003" customHeight="1">
      <c r="I20" s="479" t="s">
        <v>2</v>
      </c>
      <c r="J20" s="479"/>
      <c r="K20" s="479"/>
      <c r="L20" s="479"/>
      <c r="M20" s="479"/>
      <c r="N20" s="485" t="str" cm="1">
        <f t="array" ref="N20">IF('(n)開始貸借対照表※新設法人の場合'!AE4:AE4="","",'(n)開始貸借対照表※新設法人の場合'!AE4:AE4)</f>
        <v/>
      </c>
      <c r="O20" s="485"/>
      <c r="P20" s="485"/>
      <c r="Q20" s="485"/>
      <c r="R20" s="485"/>
      <c r="S20" s="485"/>
      <c r="T20" s="485"/>
      <c r="U20" s="485"/>
      <c r="V20" s="485"/>
      <c r="W20" s="485"/>
      <c r="X20" s="485"/>
      <c r="Y20" s="485"/>
    </row>
    <row r="21" spans="3:53" s="73" customFormat="1" ht="39.950000000000003" customHeight="1">
      <c r="I21" s="479" t="s">
        <v>4618</v>
      </c>
      <c r="J21" s="479"/>
      <c r="K21" s="479"/>
      <c r="L21" s="479"/>
      <c r="M21" s="479"/>
      <c r="N21" s="485" t="str" cm="1">
        <f t="array" ref="N21">IF('(n)開始貸借対照表※新設法人の場合'!AE5:AE5="","",'(n)開始貸借対照表※新設法人の場合'!AE5:AE5)</f>
        <v/>
      </c>
      <c r="O21" s="485"/>
      <c r="P21" s="485"/>
      <c r="Q21" s="485"/>
      <c r="R21" s="485"/>
      <c r="S21" s="485"/>
      <c r="T21" s="485"/>
      <c r="U21" s="485"/>
      <c r="V21" s="485"/>
      <c r="W21" s="485"/>
      <c r="X21" s="485"/>
      <c r="Y21" s="485"/>
    </row>
    <row r="22" spans="3:53" s="73" customFormat="1" ht="30" customHeight="1"/>
    <row r="23" spans="3:53" s="73" customFormat="1" ht="30" customHeight="1"/>
    <row r="24" spans="3:53" s="73" customFormat="1" ht="30" customHeight="1"/>
    <row r="25" spans="3:53" s="73" customFormat="1" ht="30" customHeight="1"/>
    <row r="26" spans="3:53" s="73" customFormat="1" ht="39.950000000000003" customHeight="1"/>
    <row r="27" spans="3:53" s="73" customFormat="1" ht="30" customHeight="1"/>
    <row r="28" spans="3:53" s="73" customFormat="1" ht="30" customHeight="1"/>
    <row r="29" spans="3:53" s="73" customFormat="1" ht="30" customHeight="1"/>
    <row r="30" spans="3:53" s="73" customFormat="1" ht="30" customHeight="1"/>
    <row r="31" spans="3:53" s="73" customFormat="1" ht="30" customHeight="1"/>
    <row r="32" spans="3:53" ht="15.95" customHeight="1">
      <c r="AE32" s="73"/>
      <c r="AF32" s="73"/>
      <c r="AG32" s="73"/>
      <c r="AH32" s="73"/>
      <c r="AI32" s="73"/>
      <c r="AJ32" s="73"/>
      <c r="AK32" s="73"/>
      <c r="AL32" s="73"/>
      <c r="AM32" s="73"/>
      <c r="AN32" s="73"/>
      <c r="AO32" s="73"/>
      <c r="AP32" s="73"/>
      <c r="AQ32" s="73"/>
      <c r="AR32" s="73"/>
      <c r="AS32" s="73"/>
      <c r="AT32" s="73"/>
      <c r="AU32" s="73"/>
      <c r="AV32" s="73"/>
      <c r="AW32" s="73"/>
      <c r="AX32" s="73"/>
      <c r="AY32" s="73"/>
      <c r="AZ32" s="73"/>
      <c r="BA32" s="73"/>
    </row>
  </sheetData>
  <sheetProtection sheet="1" objects="1" scenarios="1" selectLockedCells="1"/>
  <mergeCells count="11">
    <mergeCell ref="G15:L15"/>
    <mergeCell ref="F16:K16"/>
    <mergeCell ref="A7:Z7"/>
    <mergeCell ref="A11:Z11"/>
    <mergeCell ref="A6:Z6"/>
    <mergeCell ref="I20:M20"/>
    <mergeCell ref="N20:Y20"/>
    <mergeCell ref="I21:M21"/>
    <mergeCell ref="N21:Y21"/>
    <mergeCell ref="J19:N19"/>
    <mergeCell ref="O19:X19"/>
  </mergeCells>
  <phoneticPr fontId="6"/>
  <pageMargins left="0.59055118110236227" right="0.19685039370078741" top="0.59055118110236227" bottom="0.39370078740157483" header="0.51181102362204722" footer="0.51181102362204722"/>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A1:I30"/>
  <sheetViews>
    <sheetView zoomScale="80" zoomScaleNormal="80" zoomScaleSheetLayoutView="80" workbookViewId="0">
      <selection activeCell="H4" sqref="H4"/>
    </sheetView>
  </sheetViews>
  <sheetFormatPr defaultRowHeight="20.100000000000001" customHeight="1"/>
  <cols>
    <col min="1" max="1" width="3.625" style="28" customWidth="1"/>
    <col min="2" max="4" width="2.625" style="28" customWidth="1"/>
    <col min="5" max="5" width="20.625" style="28" customWidth="1"/>
    <col min="6" max="6" width="2.625" style="28" customWidth="1"/>
    <col min="7" max="8" width="28.625" style="28" customWidth="1"/>
    <col min="9" max="9" width="3.625" style="28" customWidth="1"/>
    <col min="10" max="16384" width="9" style="28"/>
  </cols>
  <sheetData>
    <row r="1" spans="1:9" ht="20.100000000000001" customHeight="1">
      <c r="A1" s="487" t="s">
        <v>55</v>
      </c>
      <c r="B1" s="487"/>
      <c r="C1" s="487"/>
      <c r="D1" s="487"/>
      <c r="E1" s="487"/>
      <c r="F1" s="487"/>
      <c r="G1" s="487"/>
      <c r="H1" s="487"/>
      <c r="I1" s="487"/>
    </row>
    <row r="2" spans="1:9" ht="24.95" customHeight="1">
      <c r="B2" s="489" t="s">
        <v>4691</v>
      </c>
      <c r="C2" s="489"/>
      <c r="D2" s="489"/>
      <c r="E2" s="489"/>
      <c r="F2" s="489"/>
      <c r="G2" s="489"/>
      <c r="H2" s="489"/>
    </row>
    <row r="3" spans="1:9" ht="24.95" customHeight="1">
      <c r="B3" s="489" t="s">
        <v>4692</v>
      </c>
      <c r="C3" s="489"/>
      <c r="D3" s="489"/>
      <c r="E3" s="489"/>
      <c r="F3" s="489"/>
      <c r="G3" s="489"/>
      <c r="H3" s="489"/>
    </row>
    <row r="4" spans="1:9" ht="20.100000000000001" customHeight="1">
      <c r="B4" s="72"/>
      <c r="C4" s="72"/>
      <c r="D4" s="72"/>
      <c r="E4" s="72"/>
      <c r="F4" s="72"/>
      <c r="G4" s="72"/>
      <c r="H4" s="232" t="s">
        <v>4634</v>
      </c>
    </row>
    <row r="5" spans="1:9" ht="35.1" customHeight="1">
      <c r="B5" s="845" t="s">
        <v>106</v>
      </c>
      <c r="C5" s="846"/>
      <c r="D5" s="846"/>
      <c r="E5" s="846"/>
      <c r="F5" s="847"/>
      <c r="G5" s="231" t="s">
        <v>107</v>
      </c>
      <c r="H5" s="231" t="s">
        <v>108</v>
      </c>
    </row>
    <row r="6" spans="1:9" ht="35.1" customHeight="1">
      <c r="B6" s="155"/>
      <c r="C6" s="844" t="s">
        <v>54</v>
      </c>
      <c r="D6" s="844"/>
      <c r="E6" s="844"/>
      <c r="F6" s="156"/>
      <c r="G6" s="122"/>
      <c r="H6" s="122"/>
    </row>
    <row r="7" spans="1:9" ht="35.1" customHeight="1">
      <c r="B7" s="157"/>
      <c r="C7" s="72"/>
      <c r="D7" s="72"/>
      <c r="E7" s="225" t="s">
        <v>53</v>
      </c>
      <c r="F7" s="135"/>
      <c r="G7" s="221"/>
      <c r="H7" s="121"/>
    </row>
    <row r="8" spans="1:9" ht="35.1" customHeight="1">
      <c r="B8" s="157"/>
      <c r="C8" s="72"/>
      <c r="D8" s="72"/>
      <c r="E8" s="225" t="s">
        <v>52</v>
      </c>
      <c r="F8" s="135"/>
      <c r="G8" s="221"/>
      <c r="H8" s="121"/>
    </row>
    <row r="9" spans="1:9" ht="35.1" customHeight="1">
      <c r="B9" s="157"/>
      <c r="C9" s="72"/>
      <c r="D9" s="72"/>
      <c r="E9" s="225" t="s">
        <v>51</v>
      </c>
      <c r="F9" s="135"/>
      <c r="G9" s="221"/>
      <c r="H9" s="121"/>
    </row>
    <row r="10" spans="1:9" ht="35.1" customHeight="1">
      <c r="B10" s="157"/>
      <c r="C10" s="72"/>
      <c r="D10" s="72"/>
      <c r="E10" s="225" t="s">
        <v>50</v>
      </c>
      <c r="F10" s="135"/>
      <c r="G10" s="221"/>
      <c r="H10" s="121"/>
    </row>
    <row r="11" spans="1:9" ht="35.1" customHeight="1">
      <c r="B11" s="157"/>
      <c r="C11" s="72"/>
      <c r="D11" s="72"/>
      <c r="E11" s="225" t="s">
        <v>36</v>
      </c>
      <c r="F11" s="135"/>
      <c r="G11" s="221"/>
      <c r="H11" s="121"/>
    </row>
    <row r="12" spans="1:9" ht="35.1" customHeight="1">
      <c r="B12" s="157"/>
      <c r="C12" s="72"/>
      <c r="D12" s="72"/>
      <c r="E12" s="225" t="s">
        <v>49</v>
      </c>
      <c r="F12" s="135"/>
      <c r="G12" s="221"/>
      <c r="H12" s="121"/>
    </row>
    <row r="13" spans="1:9" ht="35.1" customHeight="1">
      <c r="B13" s="157"/>
      <c r="C13" s="72"/>
      <c r="D13" s="72"/>
      <c r="E13" s="225" t="s">
        <v>48</v>
      </c>
      <c r="F13" s="135"/>
      <c r="G13" s="221"/>
      <c r="H13" s="121"/>
    </row>
    <row r="14" spans="1:9" ht="35.1" customHeight="1">
      <c r="B14" s="157"/>
      <c r="C14" s="72"/>
      <c r="D14" s="72"/>
      <c r="E14" s="225" t="s">
        <v>42</v>
      </c>
      <c r="F14" s="135"/>
      <c r="G14" s="221"/>
      <c r="H14" s="121"/>
    </row>
    <row r="15" spans="1:9" ht="35.1" customHeight="1" thickBot="1">
      <c r="B15" s="158"/>
      <c r="C15" s="226"/>
      <c r="D15" s="226"/>
      <c r="E15" s="227" t="s">
        <v>41</v>
      </c>
      <c r="F15" s="159"/>
      <c r="G15" s="222" t="str">
        <f>IF(SUM(G7:G14)=0,"",SUM(G7:G14))</f>
        <v/>
      </c>
      <c r="H15" s="160"/>
    </row>
    <row r="16" spans="1:9" ht="35.1" customHeight="1" thickTop="1">
      <c r="B16" s="157"/>
      <c r="C16" s="72" t="s">
        <v>47</v>
      </c>
      <c r="D16" s="72"/>
      <c r="E16" s="72"/>
      <c r="F16" s="135"/>
      <c r="H16" s="161"/>
    </row>
    <row r="17" spans="2:8" ht="35.1" customHeight="1">
      <c r="B17" s="157"/>
      <c r="C17" s="72"/>
      <c r="D17" s="72"/>
      <c r="E17" s="225" t="s">
        <v>46</v>
      </c>
      <c r="F17" s="135"/>
      <c r="G17" s="223"/>
      <c r="H17" s="121"/>
    </row>
    <row r="18" spans="2:8" ht="35.1" customHeight="1">
      <c r="B18" s="157"/>
      <c r="C18" s="72"/>
      <c r="D18" s="72"/>
      <c r="E18" s="225" t="s">
        <v>45</v>
      </c>
      <c r="F18" s="135"/>
      <c r="G18" s="223"/>
      <c r="H18" s="121"/>
    </row>
    <row r="19" spans="2:8" ht="35.1" customHeight="1">
      <c r="B19" s="157"/>
      <c r="C19" s="72"/>
      <c r="D19" s="72"/>
      <c r="E19" s="225" t="s">
        <v>44</v>
      </c>
      <c r="F19" s="135"/>
      <c r="G19" s="223"/>
      <c r="H19" s="121"/>
    </row>
    <row r="20" spans="2:8" ht="35.1" customHeight="1">
      <c r="B20" s="157"/>
      <c r="C20" s="72"/>
      <c r="D20" s="72"/>
      <c r="E20" s="225" t="s">
        <v>43</v>
      </c>
      <c r="F20" s="135"/>
      <c r="G20" s="223"/>
      <c r="H20" s="121"/>
    </row>
    <row r="21" spans="2:8" ht="35.1" customHeight="1">
      <c r="B21" s="157"/>
      <c r="C21" s="72"/>
      <c r="D21" s="72"/>
      <c r="E21" s="225" t="s">
        <v>42</v>
      </c>
      <c r="F21" s="135"/>
      <c r="G21" s="223"/>
      <c r="H21" s="121"/>
    </row>
    <row r="22" spans="2:8" ht="35.1" customHeight="1">
      <c r="B22" s="162"/>
      <c r="C22" s="228"/>
      <c r="D22" s="228"/>
      <c r="E22" s="229" t="s">
        <v>41</v>
      </c>
      <c r="F22" s="136"/>
      <c r="G22" s="224" t="str">
        <f>IF(SUM(G17:G21)=0,"",SUM(G17:G21))</f>
        <v/>
      </c>
      <c r="H22" s="163"/>
    </row>
    <row r="23" spans="2:8" ht="20.100000000000001" customHeight="1">
      <c r="B23" s="28" t="s">
        <v>77</v>
      </c>
      <c r="H23" s="230" t="s">
        <v>4490</v>
      </c>
    </row>
    <row r="24" spans="2:8" ht="20.100000000000001" customHeight="1">
      <c r="C24" s="29" t="s">
        <v>40</v>
      </c>
      <c r="D24" s="585" t="s">
        <v>4693</v>
      </c>
      <c r="E24" s="585"/>
      <c r="F24" s="585"/>
      <c r="G24" s="585"/>
      <c r="H24" s="585"/>
    </row>
    <row r="25" spans="2:8" ht="20.100000000000001" customHeight="1">
      <c r="C25" s="29" t="s">
        <v>39</v>
      </c>
      <c r="D25" s="585" t="s">
        <v>38</v>
      </c>
      <c r="E25" s="585"/>
      <c r="F25" s="585"/>
      <c r="G25" s="585"/>
      <c r="H25" s="585"/>
    </row>
    <row r="26" spans="2:8" ht="20.100000000000001" customHeight="1">
      <c r="C26" s="29"/>
      <c r="D26" s="30"/>
      <c r="E26" s="30"/>
      <c r="F26" s="30"/>
      <c r="G26" s="30"/>
      <c r="H26" s="30"/>
    </row>
    <row r="27" spans="2:8" ht="20.100000000000001" customHeight="1">
      <c r="C27" s="29"/>
      <c r="D27" s="30"/>
      <c r="E27" s="30"/>
      <c r="F27" s="30"/>
      <c r="G27" s="30"/>
      <c r="H27" s="30"/>
    </row>
    <row r="28" spans="2:8" ht="20.100000000000001" customHeight="1">
      <c r="C28" s="29"/>
      <c r="D28" s="30"/>
      <c r="E28" s="30"/>
      <c r="F28" s="30"/>
      <c r="G28" s="30"/>
      <c r="H28" s="30"/>
    </row>
    <row r="29" spans="2:8" ht="20.100000000000001" customHeight="1">
      <c r="C29" s="29"/>
      <c r="D29" s="30"/>
      <c r="E29" s="30"/>
      <c r="F29" s="30"/>
      <c r="G29" s="30"/>
      <c r="H29" s="30"/>
    </row>
    <row r="30" spans="2:8" ht="20.100000000000001" customHeight="1">
      <c r="C30" s="29"/>
      <c r="D30" s="30"/>
      <c r="E30" s="30"/>
      <c r="F30" s="30"/>
      <c r="G30" s="30"/>
      <c r="H30" s="30"/>
    </row>
  </sheetData>
  <sheetProtection sheet="1" objects="1" scenarios="1"/>
  <mergeCells count="7">
    <mergeCell ref="D25:H25"/>
    <mergeCell ref="C6:E6"/>
    <mergeCell ref="B5:F5"/>
    <mergeCell ref="A1:I1"/>
    <mergeCell ref="B2:H2"/>
    <mergeCell ref="B3:H3"/>
    <mergeCell ref="D24:H24"/>
  </mergeCells>
  <phoneticPr fontId="6"/>
  <pageMargins left="0.39370078740157483" right="0.39370078740157483" top="0.59055118110236227" bottom="0.59055118110236227" header="0.51181102362204722" footer="0.51181102362204722"/>
  <pageSetup paperSize="9" scale="99" orientation="portrait" blackAndWhite="1" horizontalDpi="300" verticalDpi="3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C97D0-43A9-4C07-8E5C-B4015C527036}">
  <sheetPr>
    <tabColor rgb="FF0070C0"/>
  </sheetPr>
  <dimension ref="A1:D31"/>
  <sheetViews>
    <sheetView showGridLines="0" zoomScale="80" zoomScaleNormal="80" zoomScaleSheetLayoutView="100" workbookViewId="0">
      <selection activeCell="B12" sqref="B12"/>
    </sheetView>
  </sheetViews>
  <sheetFormatPr defaultRowHeight="20.100000000000001" customHeight="1"/>
  <cols>
    <col min="1" max="1" width="20.875" style="60" customWidth="1"/>
    <col min="2" max="3" width="36.625" style="60" customWidth="1"/>
    <col min="4" max="16384" width="9" style="60"/>
  </cols>
  <sheetData>
    <row r="1" spans="1:4" ht="33" customHeight="1">
      <c r="D1" s="204" t="s">
        <v>4711</v>
      </c>
    </row>
    <row r="2" spans="1:4" ht="12">
      <c r="A2" s="508"/>
      <c r="B2" s="508"/>
      <c r="C2" s="508"/>
    </row>
    <row r="3" spans="1:4" ht="24.95" customHeight="1">
      <c r="B3" s="127"/>
    </row>
    <row r="4" spans="1:4" ht="24.95" customHeight="1">
      <c r="B4" s="128"/>
    </row>
    <row r="5" spans="1:4" s="67" customFormat="1" ht="20.100000000000001" customHeight="1"/>
    <row r="6" spans="1:4" s="67" customFormat="1" ht="35.1" customHeight="1">
      <c r="B6" s="128" t="s">
        <v>4492</v>
      </c>
    </row>
    <row r="7" spans="1:4" s="67" customFormat="1" ht="35.1" customHeight="1">
      <c r="B7" s="164"/>
    </row>
    <row r="8" spans="1:4" s="67" customFormat="1" ht="35.1" customHeight="1">
      <c r="A8" s="68" t="s">
        <v>4456</v>
      </c>
      <c r="B8" s="234"/>
      <c r="C8" s="68"/>
    </row>
    <row r="9" spans="1:4" s="67" customFormat="1" ht="35.1" customHeight="1">
      <c r="A9" s="848" t="s">
        <v>4491</v>
      </c>
      <c r="B9" s="848"/>
      <c r="C9" s="848"/>
    </row>
    <row r="10" spans="1:4" s="67" customFormat="1" ht="35.1" customHeight="1">
      <c r="B10" s="165"/>
    </row>
    <row r="11" spans="1:4" s="67" customFormat="1" ht="35.1" customHeight="1">
      <c r="B11" s="165"/>
    </row>
    <row r="12" spans="1:4" s="67" customFormat="1" ht="35.1" customHeight="1">
      <c r="B12" s="285" t="s">
        <v>4616</v>
      </c>
    </row>
    <row r="13" spans="1:4" s="67" customFormat="1" ht="35.1" customHeight="1">
      <c r="B13" s="119" t="s">
        <v>18</v>
      </c>
      <c r="C13" s="233"/>
    </row>
    <row r="14" spans="1:4" s="67" customFormat="1" ht="35.1" customHeight="1">
      <c r="B14" s="165"/>
    </row>
    <row r="15" spans="1:4" s="67" customFormat="1" ht="35.1" customHeight="1">
      <c r="B15" s="165"/>
    </row>
    <row r="16" spans="1:4" s="67" customFormat="1" ht="35.1" customHeight="1">
      <c r="B16" s="165"/>
    </row>
    <row r="17" spans="2:2" s="67" customFormat="1" ht="35.1" customHeight="1"/>
    <row r="18" spans="2:2" s="67" customFormat="1" ht="35.1" customHeight="1">
      <c r="B18" s="165"/>
    </row>
    <row r="19" spans="2:2" s="67" customFormat="1" ht="35.1" customHeight="1">
      <c r="B19" s="165"/>
    </row>
    <row r="20" spans="2:2" s="67" customFormat="1" ht="35.1" customHeight="1">
      <c r="B20" s="165"/>
    </row>
    <row r="21" spans="2:2" s="67" customFormat="1" ht="35.1" customHeight="1">
      <c r="B21" s="165"/>
    </row>
    <row r="22" spans="2:2" s="67" customFormat="1" ht="35.1" customHeight="1">
      <c r="B22" s="165"/>
    </row>
    <row r="23" spans="2:2" s="67" customFormat="1" ht="35.1" customHeight="1">
      <c r="B23" s="165"/>
    </row>
    <row r="24" spans="2:2" s="67" customFormat="1" ht="20.100000000000001" customHeight="1"/>
    <row r="25" spans="2:2" s="67" customFormat="1" ht="20.100000000000001" customHeight="1">
      <c r="B25" s="164"/>
    </row>
    <row r="26" spans="2:2" s="67" customFormat="1" ht="20.100000000000001" customHeight="1">
      <c r="B26" s="164"/>
    </row>
    <row r="27" spans="2:2" s="67" customFormat="1" ht="20.100000000000001" customHeight="1">
      <c r="B27" s="164"/>
    </row>
    <row r="28" spans="2:2" ht="20.100000000000001" customHeight="1">
      <c r="B28" s="66"/>
    </row>
    <row r="29" spans="2:2" ht="20.100000000000001" customHeight="1">
      <c r="B29" s="66"/>
    </row>
    <row r="30" spans="2:2" ht="20.100000000000001" customHeight="1">
      <c r="B30" s="66"/>
    </row>
    <row r="31" spans="2:2" ht="20.100000000000001" customHeight="1">
      <c r="B31" s="66"/>
    </row>
  </sheetData>
  <sheetProtection sheet="1" objects="1" scenarios="1"/>
  <protectedRanges>
    <protectedRange sqref="B12:C13" name="範囲1"/>
  </protectedRanges>
  <mergeCells count="2">
    <mergeCell ref="A9:C9"/>
    <mergeCell ref="A2:C2"/>
  </mergeCells>
  <phoneticPr fontId="6"/>
  <pageMargins left="0.78740157480314965" right="0.23622047244094491" top="0.35433070866141736" bottom="0.35433070866141736" header="0.31496062992125984" footer="0.31496062992125984"/>
  <pageSetup paperSize="9" scale="96" orientation="portrait" blackAndWhite="1"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0B790-5EBA-4326-806F-E81B802C4C47}">
  <sheetPr>
    <tabColor rgb="FFFFFF00"/>
    <pageSetUpPr fitToPage="1"/>
  </sheetPr>
  <dimension ref="A1:K78"/>
  <sheetViews>
    <sheetView showGridLines="0" view="pageBreakPreview" zoomScale="80" zoomScaleNormal="100" zoomScaleSheetLayoutView="80" workbookViewId="0"/>
  </sheetViews>
  <sheetFormatPr defaultRowHeight="18.75"/>
  <cols>
    <col min="1" max="1" width="17.5" style="861" customWidth="1"/>
    <col min="2" max="2" width="55.25" style="861" customWidth="1"/>
    <col min="3" max="3" width="6" style="861" customWidth="1"/>
    <col min="4" max="11" width="9" style="861"/>
    <col min="12" max="12" width="4" style="861" customWidth="1"/>
    <col min="13" max="16384" width="9" style="861"/>
  </cols>
  <sheetData>
    <row r="1" spans="1:11" ht="22.5">
      <c r="A1" s="864" t="s">
        <v>4776</v>
      </c>
    </row>
    <row r="2" spans="1:11" ht="22.5">
      <c r="A2" s="862" t="s">
        <v>4770</v>
      </c>
      <c r="B2" s="865" t="s">
        <v>4771</v>
      </c>
    </row>
    <row r="6" spans="1:11">
      <c r="D6" s="861" t="s">
        <v>4777</v>
      </c>
    </row>
    <row r="9" spans="1:11" ht="19.5" thickBot="1"/>
    <row r="10" spans="1:11" ht="18.75" customHeight="1">
      <c r="E10" s="872" t="s">
        <v>4789</v>
      </c>
      <c r="F10" s="873"/>
      <c r="G10" s="873"/>
      <c r="H10" s="873"/>
      <c r="I10" s="873"/>
      <c r="J10" s="874"/>
    </row>
    <row r="11" spans="1:11" ht="18.75" customHeight="1">
      <c r="E11" s="875"/>
      <c r="F11" s="870"/>
      <c r="G11" s="870"/>
      <c r="H11" s="870"/>
      <c r="I11" s="870"/>
      <c r="J11" s="876"/>
      <c r="K11" s="871"/>
    </row>
    <row r="12" spans="1:11" ht="18.75" customHeight="1" thickBot="1">
      <c r="E12" s="877"/>
      <c r="F12" s="878"/>
      <c r="G12" s="878"/>
      <c r="H12" s="878"/>
      <c r="I12" s="878"/>
      <c r="J12" s="879"/>
    </row>
    <row r="15" spans="1:11" ht="26.25" customHeight="1" thickBot="1">
      <c r="F15" s="880" t="s">
        <v>4792</v>
      </c>
      <c r="G15" s="881"/>
      <c r="H15" s="881"/>
      <c r="I15" s="881"/>
    </row>
    <row r="24" spans="1:4" ht="22.5">
      <c r="A24" s="868" t="s">
        <v>4779</v>
      </c>
      <c r="D24" s="868" t="s">
        <v>4780</v>
      </c>
    </row>
    <row r="42" spans="1:4" ht="22.5">
      <c r="A42" s="868" t="s">
        <v>4781</v>
      </c>
    </row>
    <row r="48" spans="1:4">
      <c r="D48" s="861" t="s">
        <v>4782</v>
      </c>
    </row>
    <row r="49" spans="4:4">
      <c r="D49" s="861" t="s">
        <v>4783</v>
      </c>
    </row>
    <row r="53" spans="4:4">
      <c r="D53" s="861" t="s">
        <v>4784</v>
      </c>
    </row>
    <row r="54" spans="4:4" ht="22.5">
      <c r="D54" s="861" t="s">
        <v>4785</v>
      </c>
    </row>
    <row r="67" spans="1:8">
      <c r="H67" s="861" t="s">
        <v>4790</v>
      </c>
    </row>
    <row r="68" spans="1:8">
      <c r="H68" s="861" t="s">
        <v>4791</v>
      </c>
    </row>
    <row r="73" spans="1:8">
      <c r="A73" s="867" t="s">
        <v>4786</v>
      </c>
    </row>
    <row r="77" spans="1:8">
      <c r="D77" s="869" t="s">
        <v>4787</v>
      </c>
    </row>
    <row r="78" spans="1:8" ht="22.5">
      <c r="D78" s="868" t="s">
        <v>4788</v>
      </c>
    </row>
  </sheetData>
  <mergeCells count="2">
    <mergeCell ref="E10:J12"/>
    <mergeCell ref="F15:I15"/>
  </mergeCells>
  <phoneticPr fontId="6"/>
  <hyperlinks>
    <hyperlink ref="B2" r:id="rId1" display="https://e.mlit.go.jp/GuestPortal?ec=302&amp;startURL=%2Fs%2F" xr:uid="{B3996AD0-2260-4E9E-9328-4C1FB87D4A72}"/>
  </hyperlinks>
  <printOptions horizontalCentered="1" verticalCentered="1"/>
  <pageMargins left="0.31496062992125984" right="0.31496062992125984" top="0.35433070866141736" bottom="0.35433070866141736" header="0.31496062992125984" footer="0.31496062992125984"/>
  <pageSetup paperSize="9" scale="55"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4D55-FA18-4A6F-9F28-72B888DA11E6}">
  <sheetPr>
    <tabColor rgb="FFFFFF00"/>
  </sheetPr>
  <dimension ref="B1:AY26"/>
  <sheetViews>
    <sheetView zoomScale="80" zoomScaleNormal="80" zoomScaleSheetLayoutView="85" workbookViewId="0">
      <selection activeCell="AJ9" sqref="AJ9:AN9"/>
    </sheetView>
  </sheetViews>
  <sheetFormatPr defaultColWidth="3.375" defaultRowHeight="15.95" customHeight="1"/>
  <cols>
    <col min="1" max="1" width="3.375" style="6"/>
    <col min="2" max="30" width="2.875" style="6" customWidth="1"/>
    <col min="31" max="34" width="2.875" style="73" customWidth="1"/>
    <col min="35" max="35" width="7.875" style="73" customWidth="1"/>
    <col min="36" max="40" width="4.625" style="73" customWidth="1"/>
    <col min="41" max="43" width="2.875" style="73" customWidth="1"/>
    <col min="44" max="51" width="3.375" style="73"/>
    <col min="52" max="16384" width="3.375" style="6"/>
  </cols>
  <sheetData>
    <row r="1" spans="2:40" ht="20.100000000000001" customHeight="1">
      <c r="B1" s="487"/>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row>
    <row r="2" spans="2:40" ht="20.100000000000001" customHeight="1">
      <c r="B2" s="489"/>
      <c r="C2" s="489"/>
      <c r="D2" s="489"/>
      <c r="E2" s="489"/>
      <c r="F2" s="489"/>
      <c r="G2" s="489"/>
      <c r="H2" s="489"/>
      <c r="I2" s="489"/>
      <c r="J2" s="489"/>
      <c r="K2" s="489"/>
      <c r="L2" s="489"/>
      <c r="M2" s="489"/>
      <c r="N2" s="489"/>
      <c r="O2" s="489"/>
      <c r="P2" s="490"/>
      <c r="Q2" s="490"/>
      <c r="R2" s="490"/>
      <c r="S2" s="490"/>
      <c r="T2" s="490"/>
      <c r="U2" s="490"/>
      <c r="V2" s="490"/>
      <c r="W2" s="490"/>
      <c r="X2" s="490"/>
      <c r="Y2" s="490"/>
      <c r="Z2" s="490"/>
      <c r="AA2" s="490"/>
      <c r="AB2" s="490"/>
      <c r="AC2" s="490"/>
    </row>
    <row r="3" spans="2:40" ht="9.9499999999999993" customHeight="1">
      <c r="B3" s="123"/>
      <c r="C3" s="123"/>
      <c r="D3" s="123"/>
      <c r="E3" s="123"/>
      <c r="F3" s="123"/>
      <c r="G3" s="123"/>
      <c r="H3" s="123"/>
      <c r="I3" s="123"/>
      <c r="J3" s="123"/>
      <c r="K3" s="123"/>
      <c r="L3" s="123"/>
      <c r="M3" s="123"/>
      <c r="N3" s="123"/>
      <c r="O3" s="123"/>
      <c r="P3" s="124"/>
      <c r="Q3" s="124"/>
      <c r="R3" s="124"/>
      <c r="S3" s="124"/>
      <c r="T3" s="124"/>
      <c r="U3" s="124"/>
      <c r="V3" s="124"/>
      <c r="W3" s="124"/>
      <c r="X3" s="124"/>
      <c r="Y3" s="124"/>
      <c r="Z3" s="124"/>
      <c r="AA3" s="124"/>
      <c r="AB3" s="124"/>
      <c r="AC3" s="124"/>
    </row>
    <row r="4" spans="2:40" ht="20.100000000000001" customHeight="1">
      <c r="B4" s="346"/>
      <c r="C4" s="346"/>
      <c r="D4" s="346"/>
      <c r="E4" s="346"/>
      <c r="F4" s="346"/>
      <c r="G4" s="346"/>
      <c r="H4" s="346"/>
      <c r="I4" s="346"/>
      <c r="J4" s="346"/>
      <c r="K4" s="346"/>
      <c r="L4" s="346"/>
      <c r="M4" s="346"/>
      <c r="N4" s="346"/>
      <c r="O4" s="346"/>
      <c r="P4" s="12"/>
      <c r="Q4" s="12"/>
      <c r="R4" s="12"/>
      <c r="S4" s="12"/>
      <c r="T4" s="12"/>
      <c r="U4" s="12"/>
      <c r="V4" s="12"/>
      <c r="W4" s="12"/>
      <c r="X4" s="12"/>
      <c r="Y4" s="12"/>
      <c r="Z4" s="12"/>
      <c r="AA4" s="12"/>
      <c r="AB4" s="12"/>
      <c r="AC4" s="12"/>
    </row>
    <row r="5" spans="2:40" ht="9.75" customHeight="1">
      <c r="B5" s="58"/>
      <c r="C5" s="58"/>
      <c r="D5" s="58"/>
      <c r="E5" s="58"/>
      <c r="F5" s="58"/>
      <c r="G5" s="58"/>
      <c r="H5" s="58"/>
      <c r="I5" s="58"/>
      <c r="J5" s="58"/>
      <c r="K5" s="58"/>
      <c r="L5" s="58"/>
      <c r="M5" s="58"/>
      <c r="N5" s="58"/>
      <c r="O5" s="58"/>
      <c r="P5" s="124"/>
      <c r="Q5" s="124"/>
      <c r="R5" s="124"/>
      <c r="S5" s="124"/>
      <c r="T5" s="124"/>
      <c r="U5" s="124"/>
      <c r="V5" s="124"/>
      <c r="W5" s="124"/>
      <c r="X5" s="124"/>
      <c r="Y5" s="124"/>
      <c r="Z5" s="124"/>
      <c r="AA5" s="124"/>
      <c r="AB5" s="124"/>
      <c r="AC5" s="124"/>
    </row>
    <row r="6" spans="2:40" ht="30" customHeight="1">
      <c r="B6" s="840" t="s">
        <v>4755</v>
      </c>
      <c r="C6" s="840"/>
      <c r="D6" s="840"/>
      <c r="E6" s="840"/>
      <c r="F6" s="840"/>
      <c r="G6" s="840"/>
      <c r="H6" s="840"/>
      <c r="I6" s="840"/>
      <c r="J6" s="840"/>
      <c r="K6" s="840"/>
      <c r="L6" s="840"/>
      <c r="M6" s="840"/>
      <c r="N6" s="840"/>
      <c r="O6" s="840"/>
      <c r="P6" s="853"/>
      <c r="Q6" s="853"/>
      <c r="R6" s="853"/>
      <c r="S6" s="853"/>
      <c r="T6" s="853"/>
      <c r="U6" s="853"/>
      <c r="V6" s="853"/>
      <c r="W6" s="853"/>
      <c r="X6" s="853"/>
      <c r="Y6" s="853"/>
      <c r="Z6" s="853"/>
      <c r="AA6" s="853"/>
      <c r="AB6" s="853"/>
      <c r="AC6" s="853"/>
    </row>
    <row r="7" spans="2:40" s="73" customFormat="1" ht="30" customHeight="1">
      <c r="AD7" s="6"/>
    </row>
    <row r="8" spans="2:40" s="73" customFormat="1" ht="30" customHeight="1" thickBot="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6"/>
    </row>
    <row r="9" spans="2:40" s="73" customFormat="1" ht="30" customHeight="1" thickBot="1">
      <c r="B9" s="854" t="str">
        <f>IF(AJ9="","",AJ9)</f>
        <v/>
      </c>
      <c r="C9" s="854"/>
      <c r="D9" s="854"/>
      <c r="E9" s="854"/>
      <c r="F9" s="854"/>
      <c r="G9" s="854"/>
      <c r="H9" s="854"/>
      <c r="I9" s="72" t="s">
        <v>4756</v>
      </c>
      <c r="J9" s="72"/>
      <c r="K9" s="72"/>
      <c r="L9" s="72"/>
      <c r="M9" s="72"/>
      <c r="N9" s="72"/>
      <c r="O9" s="72"/>
      <c r="P9" s="72"/>
      <c r="Q9" s="72"/>
      <c r="R9" s="72"/>
      <c r="S9" s="72"/>
      <c r="T9" s="72"/>
      <c r="U9" s="72"/>
      <c r="V9" s="72"/>
      <c r="W9" s="72"/>
      <c r="X9" s="72"/>
      <c r="Y9" s="72"/>
      <c r="Z9" s="72"/>
      <c r="AA9" s="72"/>
      <c r="AB9" s="72"/>
      <c r="AC9" s="72"/>
      <c r="AD9" s="6"/>
      <c r="AF9" s="174" t="s">
        <v>4757</v>
      </c>
      <c r="AI9" s="212"/>
      <c r="AJ9" s="505"/>
      <c r="AK9" s="506"/>
      <c r="AL9" s="506"/>
      <c r="AM9" s="506"/>
      <c r="AN9" s="507"/>
    </row>
    <row r="10" spans="2:40" s="73" customFormat="1" ht="30" customHeight="1" thickBot="1">
      <c r="B10" s="72"/>
      <c r="C10" s="72"/>
      <c r="D10" s="72"/>
      <c r="E10" s="72"/>
      <c r="Q10" s="72"/>
      <c r="R10" s="72"/>
      <c r="S10" s="72"/>
      <c r="T10" s="72"/>
      <c r="U10" s="72"/>
      <c r="V10" s="72"/>
      <c r="W10" s="72"/>
      <c r="X10" s="72"/>
      <c r="Y10" s="72"/>
      <c r="Z10" s="72"/>
      <c r="AA10" s="72"/>
      <c r="AB10" s="72"/>
      <c r="AC10" s="72"/>
      <c r="AD10" s="6"/>
    </row>
    <row r="11" spans="2:40" s="73" customFormat="1" ht="30" customHeight="1" thickBot="1">
      <c r="B11" s="72"/>
      <c r="C11" s="358" t="s">
        <v>4758</v>
      </c>
      <c r="D11" s="72"/>
      <c r="E11" s="358"/>
      <c r="F11" s="359"/>
      <c r="G11" s="359"/>
      <c r="H11" s="852" t="str">
        <f>IF(AJ11="","",AJ11)</f>
        <v/>
      </c>
      <c r="I11" s="852"/>
      <c r="J11" s="852"/>
      <c r="K11" s="852"/>
      <c r="L11" s="852"/>
      <c r="M11" s="852"/>
      <c r="N11" s="852"/>
      <c r="O11" s="358" t="s">
        <v>4759</v>
      </c>
      <c r="P11" s="72"/>
      <c r="Q11" s="359"/>
      <c r="R11" s="359"/>
      <c r="S11" s="359"/>
      <c r="T11" s="359"/>
      <c r="U11" s="359"/>
      <c r="V11" s="359"/>
      <c r="W11" s="359"/>
      <c r="X11" s="359"/>
      <c r="Y11" s="359"/>
      <c r="Z11" s="359"/>
      <c r="AA11" s="359"/>
      <c r="AB11" s="72"/>
      <c r="AC11" s="72"/>
      <c r="AD11" s="6"/>
      <c r="AF11" s="174" t="s">
        <v>4760</v>
      </c>
      <c r="AI11" s="212"/>
      <c r="AJ11" s="505"/>
      <c r="AK11" s="506"/>
      <c r="AL11" s="506"/>
      <c r="AM11" s="506"/>
      <c r="AN11" s="507"/>
    </row>
    <row r="12" spans="2:40" s="73" customFormat="1" ht="30" customHeight="1">
      <c r="B12" s="72"/>
      <c r="C12" s="358" t="s">
        <v>4761</v>
      </c>
      <c r="D12" s="72"/>
      <c r="E12" s="358"/>
      <c r="F12" s="360"/>
      <c r="G12" s="360"/>
      <c r="H12" s="360"/>
      <c r="I12" s="360"/>
      <c r="J12" s="360"/>
      <c r="K12" s="360"/>
      <c r="L12" s="360"/>
      <c r="M12" s="360"/>
      <c r="N12" s="360"/>
      <c r="O12" s="360"/>
      <c r="P12" s="360"/>
      <c r="Q12" s="360"/>
      <c r="R12" s="360"/>
      <c r="S12" s="360"/>
      <c r="T12" s="360"/>
      <c r="U12" s="360"/>
      <c r="V12" s="360"/>
      <c r="W12" s="360"/>
      <c r="X12" s="360"/>
      <c r="Y12" s="360"/>
      <c r="Z12" s="360"/>
      <c r="AA12" s="360"/>
      <c r="AB12" s="72"/>
      <c r="AC12" s="72"/>
      <c r="AD12" s="6"/>
      <c r="AJ12" s="213" t="s">
        <v>4762</v>
      </c>
    </row>
    <row r="13" spans="2:40" s="73" customFormat="1" ht="30" customHeight="1">
      <c r="B13" s="72"/>
      <c r="C13" s="72"/>
      <c r="D13" s="345"/>
      <c r="E13" s="345"/>
      <c r="AB13" s="72"/>
      <c r="AC13" s="72"/>
      <c r="AD13" s="6"/>
    </row>
    <row r="14" spans="2:40" s="73" customFormat="1" ht="30" customHeight="1">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6"/>
    </row>
    <row r="15" spans="2:40" s="73" customFormat="1" ht="30" customHeight="1">
      <c r="B15" s="479"/>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6"/>
    </row>
    <row r="16" spans="2:40" s="73" customFormat="1" ht="30" customHeight="1" thickBot="1">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6"/>
      <c r="AJ16" s="361"/>
    </row>
    <row r="17" spans="2:46" s="73" customFormat="1" ht="30" customHeight="1" thickBot="1">
      <c r="F17" s="497" t="str">
        <f>IF(AJ17="","　　　　年　　月　　日",AJ17)</f>
        <v>　　　　年　　月　　日</v>
      </c>
      <c r="G17" s="497"/>
      <c r="H17" s="497"/>
      <c r="I17" s="497"/>
      <c r="J17" s="497"/>
      <c r="K17" s="497"/>
      <c r="L17" s="497"/>
      <c r="M17" s="497"/>
      <c r="AD17" s="6"/>
      <c r="AF17" s="174" t="s">
        <v>4763</v>
      </c>
      <c r="AI17" s="212"/>
      <c r="AJ17" s="505"/>
      <c r="AK17" s="506"/>
      <c r="AL17" s="506"/>
      <c r="AM17" s="506"/>
      <c r="AN17" s="507"/>
    </row>
    <row r="18" spans="2:46" s="73" customFormat="1" ht="39.950000000000003" customHeight="1">
      <c r="Q18" s="250"/>
      <c r="R18" s="250"/>
      <c r="S18" s="250"/>
      <c r="T18" s="250"/>
      <c r="U18" s="250"/>
      <c r="V18" s="250"/>
      <c r="W18" s="250"/>
      <c r="X18" s="250"/>
      <c r="Y18" s="250"/>
      <c r="Z18" s="250"/>
      <c r="AD18" s="6"/>
      <c r="AF18" s="174"/>
      <c r="AJ18" s="213" t="s">
        <v>4764</v>
      </c>
    </row>
    <row r="19" spans="2:46" s="73" customFormat="1" ht="39.950000000000003" customHeight="1" thickBot="1">
      <c r="L19" s="481"/>
      <c r="M19" s="481"/>
      <c r="N19" s="481"/>
      <c r="O19" s="481"/>
      <c r="P19" s="481"/>
      <c r="Q19" s="482"/>
      <c r="R19" s="482"/>
      <c r="S19" s="482"/>
      <c r="T19" s="482"/>
      <c r="U19" s="482"/>
      <c r="V19" s="482"/>
      <c r="W19" s="482"/>
      <c r="X19" s="482"/>
      <c r="Y19" s="482"/>
      <c r="Z19" s="482"/>
      <c r="AA19" s="216"/>
      <c r="AB19" s="216"/>
      <c r="AD19" s="6"/>
      <c r="AF19" s="174"/>
      <c r="AG19" s="215"/>
      <c r="AH19" s="215"/>
      <c r="AI19" s="215"/>
      <c r="AJ19" s="173"/>
      <c r="AK19" s="173"/>
      <c r="AL19" s="173"/>
      <c r="AM19" s="173"/>
      <c r="AN19" s="173"/>
      <c r="AO19" s="173"/>
      <c r="AP19" s="173"/>
      <c r="AQ19" s="173"/>
      <c r="AR19" s="173"/>
      <c r="AS19" s="173"/>
      <c r="AT19" s="176"/>
    </row>
    <row r="20" spans="2:46" s="73" customFormat="1" ht="39.75" customHeight="1" thickBot="1">
      <c r="K20" s="479" t="s">
        <v>2</v>
      </c>
      <c r="L20" s="479"/>
      <c r="M20" s="479"/>
      <c r="N20" s="479"/>
      <c r="O20" s="479"/>
      <c r="Q20" s="485" t="str">
        <f>IF(AJ20="","",AJ20)</f>
        <v/>
      </c>
      <c r="R20" s="485"/>
      <c r="S20" s="485"/>
      <c r="T20" s="485"/>
      <c r="U20" s="485"/>
      <c r="V20" s="485"/>
      <c r="W20" s="485"/>
      <c r="X20" s="485"/>
      <c r="Y20" s="485"/>
      <c r="Z20" s="485"/>
      <c r="AA20" s="485"/>
      <c r="AB20" s="485"/>
      <c r="AD20" s="6"/>
      <c r="AF20" s="174" t="s">
        <v>2</v>
      </c>
      <c r="AJ20" s="505"/>
      <c r="AK20" s="506"/>
      <c r="AL20" s="506"/>
      <c r="AM20" s="506"/>
      <c r="AN20" s="506"/>
      <c r="AO20" s="506"/>
      <c r="AP20" s="506"/>
      <c r="AQ20" s="506"/>
      <c r="AR20" s="507"/>
    </row>
    <row r="21" spans="2:46" s="73" customFormat="1" ht="39.950000000000003" customHeight="1" thickBot="1">
      <c r="K21" s="479" t="s">
        <v>4618</v>
      </c>
      <c r="L21" s="479"/>
      <c r="M21" s="479"/>
      <c r="N21" s="479"/>
      <c r="O21" s="479"/>
      <c r="P21" s="6"/>
      <c r="Q21" s="485" t="str">
        <f>IF(AJ21="","",AJ21)</f>
        <v/>
      </c>
      <c r="R21" s="485"/>
      <c r="S21" s="485"/>
      <c r="T21" s="485"/>
      <c r="U21" s="485"/>
      <c r="V21" s="485"/>
      <c r="W21" s="485"/>
      <c r="X21" s="485"/>
      <c r="Y21" s="485"/>
      <c r="Z21" s="485"/>
      <c r="AA21" s="485"/>
      <c r="AB21" s="485"/>
      <c r="AD21" s="6"/>
      <c r="AF21" s="174" t="s">
        <v>3</v>
      </c>
      <c r="AJ21" s="849"/>
      <c r="AK21" s="850"/>
      <c r="AL21" s="850"/>
      <c r="AM21" s="850"/>
      <c r="AN21" s="850"/>
      <c r="AO21" s="850"/>
      <c r="AP21" s="850"/>
      <c r="AQ21" s="850"/>
      <c r="AR21" s="851"/>
    </row>
    <row r="22" spans="2:46" s="73" customFormat="1" ht="30" customHeight="1">
      <c r="Q22" s="250"/>
      <c r="R22" s="250"/>
      <c r="S22" s="250"/>
      <c r="T22" s="250"/>
      <c r="U22" s="250"/>
      <c r="V22" s="250"/>
      <c r="W22" s="250"/>
      <c r="X22" s="250"/>
      <c r="Y22" s="250"/>
      <c r="Z22" s="250"/>
      <c r="AD22" s="6"/>
    </row>
    <row r="23" spans="2:46" s="73" customFormat="1" ht="30" customHeight="1">
      <c r="Q23" s="249"/>
      <c r="R23" s="249"/>
      <c r="S23" s="249"/>
      <c r="T23" s="249"/>
      <c r="U23" s="249"/>
      <c r="Z23" s="216"/>
      <c r="AA23" s="216"/>
      <c r="AB23" s="216"/>
      <c r="AD23" s="6"/>
    </row>
    <row r="24" spans="2:46" s="73" customFormat="1" ht="30" customHeight="1">
      <c r="D24" s="75"/>
      <c r="AD24" s="6"/>
    </row>
    <row r="25" spans="2:46" s="73" customFormat="1" ht="30" customHeight="1">
      <c r="AD25" s="6"/>
    </row>
    <row r="26" spans="2:46" s="73" customFormat="1" ht="30" customHeight="1">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6"/>
    </row>
  </sheetData>
  <sheetProtection selectLockedCells="1"/>
  <protectedRanges>
    <protectedRange sqref="AJ9 AJ11 AJ17 AJ20:AJ21" name="範囲1"/>
  </protectedRanges>
  <mergeCells count="18">
    <mergeCell ref="H11:N11"/>
    <mergeCell ref="AJ11:AN11"/>
    <mergeCell ref="B1:AC1"/>
    <mergeCell ref="B2:AC2"/>
    <mergeCell ref="B6:AC6"/>
    <mergeCell ref="B9:H9"/>
    <mergeCell ref="AJ9:AN9"/>
    <mergeCell ref="K21:O21"/>
    <mergeCell ref="Q21:AB21"/>
    <mergeCell ref="AJ21:AR21"/>
    <mergeCell ref="B14:AC16"/>
    <mergeCell ref="F17:M17"/>
    <mergeCell ref="AJ17:AN17"/>
    <mergeCell ref="L19:P19"/>
    <mergeCell ref="Q19:Z19"/>
    <mergeCell ref="K20:O20"/>
    <mergeCell ref="Q20:AB20"/>
    <mergeCell ref="AJ20:AR20"/>
  </mergeCells>
  <phoneticPr fontId="6"/>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28FBA-EB6E-4285-AA2B-B5D9E88127C2}">
  <sheetPr>
    <tabColor rgb="FFFF0000"/>
  </sheetPr>
  <dimension ref="A1:O43"/>
  <sheetViews>
    <sheetView showGridLines="0" zoomScale="80" zoomScaleNormal="80" workbookViewId="0">
      <selection activeCell="B12" sqref="B12:M17"/>
    </sheetView>
  </sheetViews>
  <sheetFormatPr defaultRowHeight="13.5"/>
  <cols>
    <col min="1" max="6" width="6.625" customWidth="1"/>
    <col min="7" max="7" width="2.75" customWidth="1"/>
    <col min="8" max="14" width="6.625" customWidth="1"/>
  </cols>
  <sheetData>
    <row r="1" spans="1:15">
      <c r="A1" s="5"/>
      <c r="B1" s="5"/>
      <c r="C1" s="5"/>
      <c r="D1" s="5"/>
      <c r="E1" s="5"/>
      <c r="F1" s="5"/>
      <c r="G1" s="5"/>
      <c r="H1" s="5"/>
      <c r="I1" s="5"/>
      <c r="J1" s="5"/>
      <c r="K1" s="5"/>
      <c r="L1" s="5"/>
      <c r="M1" s="5"/>
      <c r="N1" s="5"/>
      <c r="O1" s="5"/>
    </row>
    <row r="2" spans="1:15">
      <c r="A2" s="5"/>
      <c r="B2" s="5"/>
      <c r="C2" s="5"/>
      <c r="D2" s="5"/>
      <c r="E2" s="5"/>
      <c r="G2" s="5"/>
      <c r="H2" s="5"/>
      <c r="I2" s="5"/>
      <c r="J2" s="5"/>
      <c r="K2" s="5"/>
      <c r="L2" s="5"/>
      <c r="M2" s="5"/>
      <c r="N2" s="5"/>
      <c r="O2" s="5"/>
    </row>
    <row r="3" spans="1:15">
      <c r="A3" s="5"/>
      <c r="B3" s="5"/>
      <c r="C3" s="5"/>
      <c r="D3" s="5"/>
      <c r="E3" s="5"/>
      <c r="F3" s="5"/>
      <c r="G3" s="5"/>
      <c r="H3" s="5"/>
      <c r="I3" s="5"/>
      <c r="J3" s="5"/>
      <c r="K3" s="5"/>
      <c r="L3" s="5"/>
      <c r="M3" s="5"/>
      <c r="N3" s="5"/>
      <c r="O3" s="5"/>
    </row>
    <row r="4" spans="1:15">
      <c r="A4" s="5"/>
      <c r="B4" s="5"/>
      <c r="C4" s="5"/>
      <c r="D4" s="5"/>
      <c r="E4" s="5"/>
      <c r="F4" s="5"/>
      <c r="G4" s="5"/>
      <c r="H4" s="5"/>
      <c r="I4" s="5"/>
      <c r="J4" s="5"/>
      <c r="K4" s="5"/>
      <c r="L4" s="5"/>
      <c r="M4" s="5"/>
      <c r="N4" s="5"/>
      <c r="O4" s="5"/>
    </row>
    <row r="5" spans="1:15">
      <c r="A5" s="5"/>
      <c r="B5" s="5"/>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ht="21">
      <c r="A7" s="855" t="s">
        <v>4460</v>
      </c>
      <c r="B7" s="855"/>
      <c r="C7" s="855"/>
      <c r="D7" s="855"/>
      <c r="E7" s="855"/>
      <c r="F7" s="855"/>
      <c r="G7" s="855"/>
      <c r="H7" s="855"/>
      <c r="I7" s="855"/>
      <c r="J7" s="855"/>
      <c r="K7" s="855"/>
      <c r="L7" s="855"/>
      <c r="M7" s="855"/>
      <c r="N7" s="855"/>
      <c r="O7" s="5"/>
    </row>
    <row r="8" spans="1:15" ht="46.5" customHeight="1">
      <c r="A8" s="5"/>
      <c r="B8" s="5"/>
      <c r="C8" s="5"/>
      <c r="D8" s="5"/>
      <c r="E8" s="5"/>
      <c r="F8" s="5"/>
      <c r="G8" s="5"/>
      <c r="H8" s="5"/>
      <c r="I8" s="5"/>
      <c r="J8" s="5"/>
      <c r="K8" s="5"/>
      <c r="L8" s="5"/>
      <c r="M8" s="5"/>
      <c r="N8" s="5"/>
      <c r="O8" s="5"/>
    </row>
    <row r="9" spans="1:15" ht="24.75" customHeight="1">
      <c r="A9" s="856" t="s">
        <v>4459</v>
      </c>
      <c r="B9" s="856"/>
      <c r="C9" s="856"/>
      <c r="D9" s="856"/>
      <c r="E9" s="5"/>
      <c r="F9" s="5"/>
      <c r="G9" s="5"/>
      <c r="H9" s="5"/>
      <c r="I9" s="5"/>
      <c r="J9" s="5"/>
      <c r="K9" s="5"/>
      <c r="L9" s="5"/>
      <c r="M9" s="5"/>
      <c r="N9" s="5"/>
      <c r="O9" s="5"/>
    </row>
    <row r="10" spans="1:15">
      <c r="A10" s="5"/>
      <c r="B10" s="5"/>
      <c r="C10" s="5"/>
      <c r="D10" s="5"/>
      <c r="E10" s="5"/>
      <c r="F10" s="5"/>
      <c r="G10" s="5"/>
      <c r="H10" s="5"/>
      <c r="I10" s="5"/>
      <c r="J10" s="5"/>
      <c r="K10" s="5"/>
      <c r="L10" s="5"/>
      <c r="M10" s="5"/>
      <c r="N10" s="5"/>
      <c r="O10" s="5"/>
    </row>
    <row r="11" spans="1:15">
      <c r="A11" s="5"/>
      <c r="B11" s="5"/>
      <c r="C11" s="5"/>
      <c r="D11" s="5"/>
      <c r="E11" s="5"/>
      <c r="F11" s="5"/>
      <c r="G11" s="5"/>
      <c r="H11" s="5"/>
      <c r="I11" s="5"/>
      <c r="J11" s="5"/>
      <c r="K11" s="5"/>
      <c r="L11" s="5"/>
      <c r="M11" s="5"/>
      <c r="N11" s="5"/>
      <c r="O11" s="5"/>
    </row>
    <row r="12" spans="1:15" ht="36" customHeight="1">
      <c r="A12" s="5"/>
      <c r="B12" s="859"/>
      <c r="C12" s="859"/>
      <c r="D12" s="859"/>
      <c r="E12" s="859"/>
      <c r="F12" s="859"/>
      <c r="G12" s="859"/>
      <c r="H12" s="859"/>
      <c r="I12" s="859"/>
      <c r="J12" s="859"/>
      <c r="K12" s="859"/>
      <c r="L12" s="859"/>
      <c r="M12" s="859"/>
      <c r="N12" s="5"/>
      <c r="O12" s="5"/>
    </row>
    <row r="13" spans="1:15" ht="36" customHeight="1">
      <c r="A13" s="5"/>
      <c r="B13" s="859"/>
      <c r="C13" s="859"/>
      <c r="D13" s="859"/>
      <c r="E13" s="859"/>
      <c r="F13" s="859"/>
      <c r="G13" s="859"/>
      <c r="H13" s="859"/>
      <c r="I13" s="859"/>
      <c r="J13" s="859"/>
      <c r="K13" s="859"/>
      <c r="L13" s="859"/>
      <c r="M13" s="859"/>
      <c r="N13" s="5"/>
      <c r="O13" s="5"/>
    </row>
    <row r="14" spans="1:15" ht="36" customHeight="1">
      <c r="A14" s="5"/>
      <c r="B14" s="859"/>
      <c r="C14" s="859"/>
      <c r="D14" s="859"/>
      <c r="E14" s="859"/>
      <c r="F14" s="859"/>
      <c r="G14" s="859"/>
      <c r="H14" s="859"/>
      <c r="I14" s="859"/>
      <c r="J14" s="859"/>
      <c r="K14" s="859"/>
      <c r="L14" s="859"/>
      <c r="M14" s="859"/>
      <c r="N14" s="5"/>
      <c r="O14" s="5"/>
    </row>
    <row r="15" spans="1:15" ht="36" customHeight="1">
      <c r="A15" s="5"/>
      <c r="B15" s="859"/>
      <c r="C15" s="859"/>
      <c r="D15" s="859"/>
      <c r="E15" s="859"/>
      <c r="F15" s="859"/>
      <c r="G15" s="859"/>
      <c r="H15" s="859"/>
      <c r="I15" s="859"/>
      <c r="J15" s="859"/>
      <c r="K15" s="859"/>
      <c r="L15" s="859"/>
      <c r="M15" s="859"/>
      <c r="N15" s="5"/>
      <c r="O15" s="5"/>
    </row>
    <row r="16" spans="1:15" ht="36" customHeight="1">
      <c r="A16" s="5"/>
      <c r="B16" s="859"/>
      <c r="C16" s="859"/>
      <c r="D16" s="859"/>
      <c r="E16" s="859"/>
      <c r="F16" s="859"/>
      <c r="G16" s="859"/>
      <c r="H16" s="859"/>
      <c r="I16" s="859"/>
      <c r="J16" s="859"/>
      <c r="K16" s="859"/>
      <c r="L16" s="859"/>
      <c r="M16" s="859"/>
      <c r="N16" s="5"/>
      <c r="O16" s="5"/>
    </row>
    <row r="17" spans="1:15" ht="36" customHeight="1">
      <c r="A17" s="5"/>
      <c r="B17" s="859"/>
      <c r="C17" s="859"/>
      <c r="D17" s="859"/>
      <c r="E17" s="859"/>
      <c r="F17" s="859"/>
      <c r="G17" s="859"/>
      <c r="H17" s="859"/>
      <c r="I17" s="859"/>
      <c r="J17" s="859"/>
      <c r="K17" s="859"/>
      <c r="L17" s="859"/>
      <c r="M17" s="859"/>
      <c r="N17" s="5"/>
      <c r="O17" s="5"/>
    </row>
    <row r="18" spans="1:15">
      <c r="A18" s="5"/>
      <c r="B18" s="5"/>
      <c r="C18" s="5"/>
      <c r="D18" s="5"/>
      <c r="E18" s="5"/>
      <c r="F18" s="5"/>
      <c r="G18" s="5"/>
      <c r="H18" s="5"/>
      <c r="I18" s="5"/>
      <c r="J18" s="5"/>
      <c r="K18" s="5"/>
      <c r="L18" s="5"/>
      <c r="M18" s="5"/>
      <c r="N18" s="5"/>
      <c r="O18" s="5"/>
    </row>
    <row r="19" spans="1:15">
      <c r="A19" s="5"/>
      <c r="B19" s="5"/>
      <c r="C19" s="5"/>
      <c r="D19" s="5"/>
      <c r="E19" s="5"/>
      <c r="F19" s="5"/>
      <c r="G19" s="5"/>
      <c r="H19" s="5"/>
      <c r="I19" s="5"/>
      <c r="J19" s="5"/>
      <c r="K19" s="5"/>
      <c r="L19" s="5"/>
      <c r="M19" s="5"/>
      <c r="N19" s="5"/>
      <c r="O19" s="5"/>
    </row>
    <row r="20" spans="1:15">
      <c r="A20" s="5"/>
      <c r="B20" s="5"/>
      <c r="C20" s="5"/>
      <c r="D20" s="5"/>
      <c r="E20" s="5"/>
      <c r="F20" s="5"/>
      <c r="G20" s="5"/>
      <c r="H20" s="5"/>
      <c r="I20" s="5"/>
      <c r="J20" s="5"/>
      <c r="K20" s="5"/>
      <c r="L20" s="5"/>
      <c r="M20" s="5"/>
      <c r="N20" s="5"/>
      <c r="O20" s="5"/>
    </row>
    <row r="21" spans="1:15" ht="17.25">
      <c r="A21" s="5"/>
      <c r="B21" s="5"/>
      <c r="C21" s="5"/>
      <c r="D21" s="5"/>
      <c r="E21" s="5"/>
      <c r="F21" s="5"/>
      <c r="G21" s="5"/>
      <c r="H21" s="858" t="s">
        <v>4627</v>
      </c>
      <c r="I21" s="858"/>
      <c r="J21" s="858"/>
      <c r="K21" s="858"/>
      <c r="L21" s="858"/>
      <c r="M21" s="858"/>
      <c r="N21" s="5"/>
      <c r="O21" s="5"/>
    </row>
    <row r="22" spans="1:15">
      <c r="A22" s="5"/>
      <c r="B22" s="5"/>
      <c r="C22" s="5"/>
      <c r="D22" s="5"/>
      <c r="E22" s="5"/>
      <c r="F22" s="5"/>
      <c r="G22" s="5"/>
      <c r="H22" s="5"/>
      <c r="I22" s="5"/>
      <c r="J22" s="5"/>
      <c r="K22" s="5"/>
      <c r="L22" s="5"/>
      <c r="M22" s="5"/>
      <c r="N22" s="5"/>
      <c r="O22" s="5"/>
    </row>
    <row r="23" spans="1:15">
      <c r="A23" s="5"/>
      <c r="B23" s="5"/>
      <c r="C23" s="5"/>
      <c r="D23" s="5"/>
      <c r="E23" s="5"/>
      <c r="F23" s="5"/>
      <c r="G23" s="5"/>
      <c r="H23" s="5"/>
      <c r="I23" s="5"/>
      <c r="J23" s="5"/>
      <c r="K23" s="5"/>
      <c r="L23" s="5"/>
      <c r="M23" s="5"/>
      <c r="N23" s="5"/>
      <c r="O23" s="5"/>
    </row>
    <row r="24" spans="1:15">
      <c r="A24" s="5"/>
      <c r="B24" s="5"/>
      <c r="C24" s="5"/>
      <c r="D24" s="5"/>
      <c r="E24" s="5"/>
      <c r="F24" s="5"/>
      <c r="G24" s="5"/>
      <c r="H24" s="5"/>
      <c r="I24" s="5"/>
      <c r="J24" s="5"/>
      <c r="K24" s="5"/>
      <c r="L24" s="5"/>
      <c r="M24" s="5"/>
      <c r="N24" s="5"/>
      <c r="O24" s="5"/>
    </row>
    <row r="25" spans="1:15" ht="30" customHeight="1">
      <c r="A25" s="259"/>
      <c r="B25" s="259"/>
      <c r="C25" s="259"/>
      <c r="D25" s="5"/>
      <c r="E25" s="860" t="s">
        <v>2</v>
      </c>
      <c r="F25" s="860"/>
      <c r="G25" s="284"/>
      <c r="H25" s="857"/>
      <c r="I25" s="857"/>
      <c r="J25" s="857"/>
      <c r="K25" s="857"/>
      <c r="L25" s="857"/>
      <c r="M25" s="857"/>
      <c r="N25" s="5"/>
      <c r="O25" s="5"/>
    </row>
    <row r="26" spans="1:15" ht="30" customHeight="1">
      <c r="A26" s="259"/>
      <c r="B26" s="259"/>
      <c r="C26" s="259"/>
      <c r="D26" s="5"/>
      <c r="E26" s="860" t="s">
        <v>4458</v>
      </c>
      <c r="F26" s="860"/>
      <c r="G26" s="284"/>
      <c r="H26" s="857"/>
      <c r="I26" s="857"/>
      <c r="J26" s="857"/>
      <c r="K26" s="857"/>
      <c r="L26" s="857"/>
      <c r="M26" s="857"/>
      <c r="N26" s="5"/>
      <c r="O26" s="5"/>
    </row>
    <row r="27" spans="1:15">
      <c r="A27" s="5"/>
      <c r="B27" s="5"/>
      <c r="C27" s="5"/>
      <c r="D27" s="5"/>
      <c r="E27" s="5"/>
      <c r="F27" s="5"/>
      <c r="G27" s="5"/>
      <c r="H27" s="5"/>
      <c r="I27" s="5"/>
      <c r="J27" s="5"/>
      <c r="K27" s="5"/>
      <c r="L27" s="5"/>
      <c r="M27" s="5"/>
      <c r="N27" s="5"/>
      <c r="O27" s="5"/>
    </row>
    <row r="28" spans="1:15">
      <c r="A28" s="5"/>
      <c r="B28" s="5"/>
      <c r="C28" s="5"/>
      <c r="D28" s="5"/>
      <c r="E28" s="5"/>
      <c r="F28" s="5"/>
      <c r="G28" s="5"/>
      <c r="H28" s="5"/>
      <c r="I28" s="5"/>
      <c r="J28" s="5"/>
      <c r="K28" s="5"/>
      <c r="L28" s="5"/>
      <c r="M28" s="5"/>
      <c r="N28" s="5"/>
      <c r="O28" s="5"/>
    </row>
    <row r="29" spans="1:15" ht="14.25">
      <c r="A29" s="5"/>
      <c r="B29" s="5"/>
      <c r="C29" s="5"/>
      <c r="D29" s="5"/>
      <c r="E29" s="5"/>
      <c r="F29" s="5"/>
      <c r="G29" s="5"/>
      <c r="H29" s="5"/>
      <c r="I29" s="5"/>
      <c r="J29" s="5"/>
      <c r="K29" s="5"/>
      <c r="L29" s="5"/>
      <c r="M29" s="205"/>
      <c r="N29" s="5"/>
      <c r="O29" s="5"/>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c r="A34" s="5"/>
      <c r="B34" s="5"/>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sheetData>
  <sheetProtection sheet="1" objects="1" scenarios="1"/>
  <mergeCells count="8">
    <mergeCell ref="A7:N7"/>
    <mergeCell ref="A9:D9"/>
    <mergeCell ref="H25:M25"/>
    <mergeCell ref="H26:M26"/>
    <mergeCell ref="H21:M21"/>
    <mergeCell ref="B12:M17"/>
    <mergeCell ref="E25:F25"/>
    <mergeCell ref="E26:F26"/>
  </mergeCells>
  <phoneticPr fontId="6"/>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O73"/>
  <sheetViews>
    <sheetView zoomScale="80" zoomScaleNormal="80" workbookViewId="0">
      <selection activeCell="AJ13" sqref="AJ13:AN13"/>
    </sheetView>
  </sheetViews>
  <sheetFormatPr defaultRowHeight="13.5"/>
  <cols>
    <col min="1" max="1" width="20.25" style="12" bestFit="1" customWidth="1"/>
    <col min="2" max="2" width="1" style="12" customWidth="1"/>
    <col min="3" max="3" width="17.25" style="12" customWidth="1"/>
    <col min="4" max="4" width="1" style="12" customWidth="1"/>
    <col min="5" max="5" width="14.125" style="12" bestFit="1" customWidth="1"/>
    <col min="6" max="6" width="1" style="12" customWidth="1"/>
    <col min="7" max="7" width="23.25" style="12" customWidth="1"/>
    <col min="8" max="8" width="1" style="12" customWidth="1"/>
    <col min="9" max="9" width="10" style="12" customWidth="1"/>
    <col min="10" max="10" width="1" style="12" customWidth="1"/>
    <col min="11" max="11" width="15.375" style="12" bestFit="1" customWidth="1"/>
    <col min="12" max="12" width="1" style="12" customWidth="1"/>
    <col min="13" max="13" width="27.375" style="12" bestFit="1" customWidth="1"/>
    <col min="14" max="14" width="1" style="12" customWidth="1"/>
    <col min="15" max="15" width="58.75" style="12" bestFit="1" customWidth="1"/>
    <col min="16" max="16384" width="9" style="12"/>
  </cols>
  <sheetData>
    <row r="1" spans="1:15">
      <c r="A1" s="1" t="s">
        <v>233</v>
      </c>
      <c r="C1" s="1" t="s">
        <v>232</v>
      </c>
      <c r="E1" s="3" t="s">
        <v>231</v>
      </c>
      <c r="G1" s="2" t="s">
        <v>230</v>
      </c>
      <c r="I1" s="1" t="s">
        <v>229</v>
      </c>
      <c r="K1" s="1" t="s">
        <v>228</v>
      </c>
      <c r="M1" s="1" t="s">
        <v>227</v>
      </c>
      <c r="O1" s="1" t="s">
        <v>226</v>
      </c>
    </row>
    <row r="2" spans="1:15">
      <c r="A2" s="13" t="s">
        <v>225</v>
      </c>
      <c r="C2" s="13" t="s">
        <v>224</v>
      </c>
      <c r="E2" s="13" t="s">
        <v>223</v>
      </c>
      <c r="G2" s="13" t="s">
        <v>4576</v>
      </c>
      <c r="I2" s="13" t="s">
        <v>222</v>
      </c>
      <c r="K2" s="13" t="s">
        <v>221</v>
      </c>
      <c r="M2" s="13" t="s">
        <v>4582</v>
      </c>
      <c r="O2" s="13" t="s">
        <v>219</v>
      </c>
    </row>
    <row r="3" spans="1:15">
      <c r="A3" s="13" t="s">
        <v>218</v>
      </c>
      <c r="C3" s="13" t="s">
        <v>217</v>
      </c>
      <c r="E3" s="13" t="s">
        <v>216</v>
      </c>
      <c r="G3" s="13" t="s">
        <v>4577</v>
      </c>
      <c r="I3" s="13" t="s">
        <v>215</v>
      </c>
      <c r="K3" s="13" t="s">
        <v>214</v>
      </c>
      <c r="M3" s="13" t="s">
        <v>176</v>
      </c>
      <c r="O3" s="13" t="s">
        <v>212</v>
      </c>
    </row>
    <row r="4" spans="1:15">
      <c r="A4" s="13" t="s">
        <v>211</v>
      </c>
      <c r="C4" s="13" t="s">
        <v>210</v>
      </c>
      <c r="G4" s="13" t="s">
        <v>4578</v>
      </c>
      <c r="I4" s="13" t="s">
        <v>209</v>
      </c>
      <c r="M4" s="13" t="s">
        <v>174</v>
      </c>
      <c r="O4" s="13" t="s">
        <v>207</v>
      </c>
    </row>
    <row r="5" spans="1:15">
      <c r="A5" s="13" t="s">
        <v>206</v>
      </c>
      <c r="G5" s="13" t="s">
        <v>205</v>
      </c>
      <c r="I5" s="13" t="s">
        <v>204</v>
      </c>
      <c r="M5" s="13" t="s">
        <v>198</v>
      </c>
      <c r="O5" s="13" t="s">
        <v>202</v>
      </c>
    </row>
    <row r="6" spans="1:15">
      <c r="A6" s="13" t="s">
        <v>201</v>
      </c>
      <c r="G6" s="13" t="s">
        <v>200</v>
      </c>
      <c r="I6" s="13" t="s">
        <v>199</v>
      </c>
      <c r="K6" s="202"/>
      <c r="M6" s="13" t="s">
        <v>170</v>
      </c>
      <c r="O6" s="13" t="s">
        <v>197</v>
      </c>
    </row>
    <row r="7" spans="1:15">
      <c r="A7" s="13" t="s">
        <v>196</v>
      </c>
      <c r="C7" s="3" t="s">
        <v>243</v>
      </c>
      <c r="E7" s="3" t="s">
        <v>70</v>
      </c>
      <c r="G7" s="13" t="s">
        <v>195</v>
      </c>
      <c r="I7" s="12" t="s">
        <v>4581</v>
      </c>
      <c r="M7" s="13" t="s">
        <v>220</v>
      </c>
      <c r="O7" s="13" t="s">
        <v>193</v>
      </c>
    </row>
    <row r="8" spans="1:15">
      <c r="A8" s="13" t="s">
        <v>192</v>
      </c>
      <c r="C8" s="13"/>
      <c r="E8" s="13" t="s">
        <v>239</v>
      </c>
      <c r="G8" s="13" t="s">
        <v>191</v>
      </c>
      <c r="I8" s="12" t="s">
        <v>4579</v>
      </c>
      <c r="M8" s="13" t="s">
        <v>213</v>
      </c>
      <c r="O8" s="13" t="s">
        <v>189</v>
      </c>
    </row>
    <row r="9" spans="1:15">
      <c r="A9" s="13" t="s">
        <v>188</v>
      </c>
      <c r="C9" s="13" t="s">
        <v>244</v>
      </c>
      <c r="E9" s="13" t="s">
        <v>240</v>
      </c>
      <c r="G9" s="13" t="s">
        <v>187</v>
      </c>
      <c r="I9" s="12" t="s">
        <v>4580</v>
      </c>
      <c r="M9" s="13" t="s">
        <v>208</v>
      </c>
      <c r="O9" s="13" t="s">
        <v>185</v>
      </c>
    </row>
    <row r="10" spans="1:15">
      <c r="A10" s="13" t="s">
        <v>184</v>
      </c>
      <c r="G10" s="13" t="s">
        <v>183</v>
      </c>
      <c r="M10" s="13" t="s">
        <v>203</v>
      </c>
    </row>
    <row r="11" spans="1:15">
      <c r="A11" s="13" t="s">
        <v>181</v>
      </c>
      <c r="G11" s="13" t="s">
        <v>180</v>
      </c>
      <c r="K11" s="12" t="s">
        <v>4617</v>
      </c>
      <c r="M11" s="13" t="s">
        <v>194</v>
      </c>
    </row>
    <row r="12" spans="1:15">
      <c r="A12" s="13" t="s">
        <v>178</v>
      </c>
      <c r="C12" s="1" t="s">
        <v>305</v>
      </c>
      <c r="G12" s="13" t="s">
        <v>177</v>
      </c>
      <c r="K12" s="12" t="s">
        <v>4629</v>
      </c>
      <c r="M12" s="13" t="s">
        <v>190</v>
      </c>
    </row>
    <row r="13" spans="1:15">
      <c r="A13" s="13" t="s">
        <v>175</v>
      </c>
      <c r="C13" s="13"/>
      <c r="M13" s="13" t="s">
        <v>186</v>
      </c>
    </row>
    <row r="14" spans="1:15">
      <c r="A14" s="13" t="s">
        <v>173</v>
      </c>
      <c r="C14" s="13" t="s">
        <v>245</v>
      </c>
      <c r="G14" s="2" t="s">
        <v>230</v>
      </c>
      <c r="M14" s="13" t="s">
        <v>182</v>
      </c>
    </row>
    <row r="15" spans="1:15">
      <c r="A15" s="13" t="s">
        <v>171</v>
      </c>
      <c r="C15" s="13" t="s">
        <v>246</v>
      </c>
      <c r="G15" s="13" t="s">
        <v>307</v>
      </c>
      <c r="M15" s="13" t="s">
        <v>179</v>
      </c>
    </row>
    <row r="16" spans="1:15">
      <c r="A16" s="13" t="s">
        <v>169</v>
      </c>
      <c r="C16" s="13" t="s">
        <v>247</v>
      </c>
      <c r="G16" s="13" t="s">
        <v>308</v>
      </c>
      <c r="M16" s="13" t="s">
        <v>172</v>
      </c>
    </row>
    <row r="17" spans="1:7">
      <c r="A17" s="13" t="s">
        <v>168</v>
      </c>
      <c r="C17" s="13" t="s">
        <v>248</v>
      </c>
    </row>
    <row r="18" spans="1:7">
      <c r="A18" s="13" t="s">
        <v>167</v>
      </c>
      <c r="C18" s="13" t="s">
        <v>249</v>
      </c>
      <c r="G18" s="2" t="s">
        <v>4486</v>
      </c>
    </row>
    <row r="19" spans="1:7">
      <c r="A19" s="13" t="s">
        <v>166</v>
      </c>
      <c r="C19" s="13" t="s">
        <v>250</v>
      </c>
      <c r="G19" s="13" t="s">
        <v>4487</v>
      </c>
    </row>
    <row r="20" spans="1:7">
      <c r="A20" s="13" t="s">
        <v>165</v>
      </c>
      <c r="C20" s="13" t="s">
        <v>251</v>
      </c>
      <c r="G20" s="13" t="s">
        <v>4608</v>
      </c>
    </row>
    <row r="21" spans="1:7">
      <c r="A21" s="13" t="s">
        <v>164</v>
      </c>
      <c r="C21" s="13" t="s">
        <v>252</v>
      </c>
    </row>
    <row r="22" spans="1:7">
      <c r="A22" s="13" t="s">
        <v>163</v>
      </c>
      <c r="C22" s="13" t="s">
        <v>253</v>
      </c>
    </row>
    <row r="23" spans="1:7">
      <c r="A23" s="13" t="s">
        <v>162</v>
      </c>
      <c r="C23" s="13" t="s">
        <v>254</v>
      </c>
    </row>
    <row r="24" spans="1:7">
      <c r="A24" s="13" t="s">
        <v>161</v>
      </c>
      <c r="C24" s="13" t="s">
        <v>255</v>
      </c>
    </row>
    <row r="25" spans="1:7">
      <c r="A25" s="13" t="s">
        <v>160</v>
      </c>
      <c r="C25" s="13" t="s">
        <v>256</v>
      </c>
    </row>
    <row r="26" spans="1:7">
      <c r="A26" s="13" t="s">
        <v>159</v>
      </c>
      <c r="C26" s="13" t="s">
        <v>288</v>
      </c>
    </row>
    <row r="27" spans="1:7">
      <c r="A27" s="13" t="s">
        <v>158</v>
      </c>
      <c r="C27" s="13" t="s">
        <v>257</v>
      </c>
    </row>
    <row r="28" spans="1:7">
      <c r="A28" s="13" t="s">
        <v>157</v>
      </c>
      <c r="C28" s="13" t="s">
        <v>258</v>
      </c>
    </row>
    <row r="29" spans="1:7">
      <c r="A29" s="13" t="s">
        <v>156</v>
      </c>
      <c r="C29" s="13" t="s">
        <v>259</v>
      </c>
    </row>
    <row r="30" spans="1:7">
      <c r="A30" s="13" t="s">
        <v>155</v>
      </c>
      <c r="C30" s="13" t="s">
        <v>260</v>
      </c>
    </row>
    <row r="31" spans="1:7">
      <c r="A31" s="13" t="s">
        <v>154</v>
      </c>
      <c r="C31" s="13" t="s">
        <v>261</v>
      </c>
    </row>
    <row r="32" spans="1:7">
      <c r="A32" s="13" t="s">
        <v>153</v>
      </c>
      <c r="C32" s="13" t="s">
        <v>262</v>
      </c>
    </row>
    <row r="33" spans="1:3">
      <c r="A33" s="13" t="s">
        <v>152</v>
      </c>
      <c r="C33" s="13" t="s">
        <v>263</v>
      </c>
    </row>
    <row r="34" spans="1:3">
      <c r="A34" s="13" t="s">
        <v>151</v>
      </c>
      <c r="C34" s="13" t="s">
        <v>264</v>
      </c>
    </row>
    <row r="35" spans="1:3">
      <c r="A35" s="13" t="s">
        <v>150</v>
      </c>
      <c r="C35" s="13" t="s">
        <v>265</v>
      </c>
    </row>
    <row r="36" spans="1:3">
      <c r="A36" s="13" t="s">
        <v>149</v>
      </c>
      <c r="C36" s="13" t="s">
        <v>266</v>
      </c>
    </row>
    <row r="37" spans="1:3">
      <c r="A37" s="13" t="s">
        <v>148</v>
      </c>
      <c r="C37" s="13" t="s">
        <v>267</v>
      </c>
    </row>
    <row r="38" spans="1:3">
      <c r="A38" s="13" t="s">
        <v>147</v>
      </c>
      <c r="C38" s="13" t="s">
        <v>268</v>
      </c>
    </row>
    <row r="39" spans="1:3">
      <c r="A39" s="13" t="s">
        <v>146</v>
      </c>
      <c r="C39" s="13" t="s">
        <v>269</v>
      </c>
    </row>
    <row r="40" spans="1:3">
      <c r="A40" s="13" t="s">
        <v>145</v>
      </c>
      <c r="C40" s="13" t="s">
        <v>270</v>
      </c>
    </row>
    <row r="41" spans="1:3">
      <c r="A41" s="13" t="s">
        <v>144</v>
      </c>
      <c r="C41" s="13" t="s">
        <v>271</v>
      </c>
    </row>
    <row r="42" spans="1:3">
      <c r="A42" s="13" t="s">
        <v>143</v>
      </c>
      <c r="C42" s="13" t="s">
        <v>289</v>
      </c>
    </row>
    <row r="43" spans="1:3">
      <c r="A43" s="13" t="s">
        <v>142</v>
      </c>
      <c r="C43" s="13" t="s">
        <v>272</v>
      </c>
    </row>
    <row r="44" spans="1:3">
      <c r="A44" s="13" t="s">
        <v>141</v>
      </c>
      <c r="C44" s="13" t="s">
        <v>273</v>
      </c>
    </row>
    <row r="45" spans="1:3">
      <c r="A45" s="13" t="s">
        <v>140</v>
      </c>
      <c r="C45" s="13" t="s">
        <v>274</v>
      </c>
    </row>
    <row r="46" spans="1:3">
      <c r="A46" s="13" t="s">
        <v>139</v>
      </c>
      <c r="C46" s="13" t="s">
        <v>275</v>
      </c>
    </row>
    <row r="47" spans="1:3">
      <c r="A47" s="13" t="s">
        <v>138</v>
      </c>
      <c r="C47" s="13" t="s">
        <v>276</v>
      </c>
    </row>
    <row r="48" spans="1:3">
      <c r="A48" s="13" t="s">
        <v>137</v>
      </c>
      <c r="C48" s="13" t="s">
        <v>277</v>
      </c>
    </row>
    <row r="49" spans="1:3">
      <c r="A49" s="13" t="s">
        <v>4434</v>
      </c>
      <c r="C49" s="13" t="s">
        <v>278</v>
      </c>
    </row>
    <row r="50" spans="1:3">
      <c r="A50" s="13" t="s">
        <v>4435</v>
      </c>
      <c r="C50" s="13" t="s">
        <v>279</v>
      </c>
    </row>
    <row r="51" spans="1:3">
      <c r="A51" s="13" t="s">
        <v>4436</v>
      </c>
      <c r="C51" s="13" t="s">
        <v>280</v>
      </c>
    </row>
    <row r="52" spans="1:3">
      <c r="A52" s="13" t="s">
        <v>4437</v>
      </c>
      <c r="C52" s="13" t="s">
        <v>281</v>
      </c>
    </row>
    <row r="53" spans="1:3">
      <c r="A53" s="13" t="s">
        <v>4438</v>
      </c>
      <c r="C53" s="13" t="s">
        <v>282</v>
      </c>
    </row>
    <row r="54" spans="1:3">
      <c r="A54" s="13" t="s">
        <v>4439</v>
      </c>
      <c r="C54" s="13" t="s">
        <v>283</v>
      </c>
    </row>
    <row r="55" spans="1:3">
      <c r="A55" s="13" t="s">
        <v>4440</v>
      </c>
      <c r="C55" s="13" t="s">
        <v>284</v>
      </c>
    </row>
    <row r="56" spans="1:3">
      <c r="A56" s="13" t="s">
        <v>4441</v>
      </c>
      <c r="C56" s="13" t="s">
        <v>285</v>
      </c>
    </row>
    <row r="57" spans="1:3">
      <c r="A57" s="13" t="s">
        <v>4442</v>
      </c>
      <c r="C57" s="13" t="s">
        <v>286</v>
      </c>
    </row>
    <row r="58" spans="1:3">
      <c r="A58" s="13" t="s">
        <v>4443</v>
      </c>
      <c r="C58" s="13" t="s">
        <v>290</v>
      </c>
    </row>
    <row r="59" spans="1:3">
      <c r="A59" s="13" t="s">
        <v>4444</v>
      </c>
      <c r="C59" s="13" t="s">
        <v>287</v>
      </c>
    </row>
    <row r="60" spans="1:3">
      <c r="A60" s="13" t="s">
        <v>4445</v>
      </c>
      <c r="C60" s="13" t="s">
        <v>291</v>
      </c>
    </row>
    <row r="61" spans="1:3">
      <c r="A61" s="13" t="s">
        <v>4446</v>
      </c>
      <c r="C61" s="13" t="s">
        <v>292</v>
      </c>
    </row>
    <row r="62" spans="1:3">
      <c r="A62" s="13" t="s">
        <v>4447</v>
      </c>
      <c r="C62" s="13" t="s">
        <v>293</v>
      </c>
    </row>
    <row r="63" spans="1:3">
      <c r="C63" s="13" t="s">
        <v>294</v>
      </c>
    </row>
    <row r="64" spans="1:3">
      <c r="C64" s="13" t="s">
        <v>295</v>
      </c>
    </row>
    <row r="65" spans="3:3">
      <c r="C65" s="13" t="s">
        <v>296</v>
      </c>
    </row>
    <row r="66" spans="3:3">
      <c r="C66" s="13" t="s">
        <v>297</v>
      </c>
    </row>
    <row r="67" spans="3:3">
      <c r="C67" s="13" t="s">
        <v>298</v>
      </c>
    </row>
    <row r="68" spans="3:3">
      <c r="C68" s="13" t="s">
        <v>299</v>
      </c>
    </row>
    <row r="69" spans="3:3">
      <c r="C69" s="13" t="s">
        <v>300</v>
      </c>
    </row>
    <row r="70" spans="3:3">
      <c r="C70" s="13" t="s">
        <v>301</v>
      </c>
    </row>
    <row r="71" spans="3:3">
      <c r="C71" s="13" t="s">
        <v>302</v>
      </c>
    </row>
    <row r="72" spans="3:3">
      <c r="C72" s="13" t="s">
        <v>303</v>
      </c>
    </row>
    <row r="73" spans="3:3">
      <c r="C73" s="13" t="s">
        <v>304</v>
      </c>
    </row>
  </sheetData>
  <sheetProtection sheet="1" objects="1" scenarios="1"/>
  <phoneticPr fontId="6"/>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E1897"/>
  <sheetViews>
    <sheetView zoomScale="90" zoomScaleNormal="90" zoomScaleSheetLayoutView="110" workbookViewId="0">
      <pane xSplit="1" ySplit="1" topLeftCell="B2" activePane="bottomRight" state="frozen"/>
      <selection activeCell="AJ13" sqref="AJ13:AN13"/>
      <selection pane="topRight" activeCell="AJ13" sqref="AJ13:AN13"/>
      <selection pane="bottomLeft" activeCell="AJ13" sqref="AJ13:AN13"/>
      <selection pane="bottomRight" activeCell="AJ13" sqref="AJ13:AN13"/>
    </sheetView>
  </sheetViews>
  <sheetFormatPr defaultRowHeight="13.5"/>
  <cols>
    <col min="1" max="1" width="25.375" style="14" bestFit="1" customWidth="1"/>
    <col min="2" max="2" width="11.625" style="14" customWidth="1"/>
    <col min="3" max="4" width="12.875" style="14" customWidth="1"/>
    <col min="5" max="5" width="17" style="14" customWidth="1"/>
    <col min="6" max="16384" width="9" style="14"/>
  </cols>
  <sheetData>
    <row r="1" spans="1:5" ht="21" customHeight="1">
      <c r="A1" s="4" t="s">
        <v>4433</v>
      </c>
      <c r="B1" s="25" t="s">
        <v>4432</v>
      </c>
      <c r="C1" s="26" t="s">
        <v>13</v>
      </c>
      <c r="D1" s="27" t="s">
        <v>4431</v>
      </c>
      <c r="E1" s="26" t="s">
        <v>4430</v>
      </c>
    </row>
    <row r="2" spans="1:5">
      <c r="A2" s="16" t="str">
        <f t="shared" ref="A2:A65" si="0">C2&amp;D2&amp;E2</f>
        <v>北海道札幌市中央区</v>
      </c>
      <c r="B2" s="17" t="s">
        <v>4429</v>
      </c>
      <c r="C2" s="15" t="s">
        <v>4004</v>
      </c>
      <c r="D2" s="18" t="s">
        <v>4415</v>
      </c>
      <c r="E2" s="16" t="s">
        <v>694</v>
      </c>
    </row>
    <row r="3" spans="1:5">
      <c r="A3" s="16" t="str">
        <f t="shared" si="0"/>
        <v>北海道札幌市北区</v>
      </c>
      <c r="B3" s="17" t="s">
        <v>4428</v>
      </c>
      <c r="C3" s="15" t="s">
        <v>4004</v>
      </c>
      <c r="D3" s="18" t="s">
        <v>4415</v>
      </c>
      <c r="E3" s="16" t="s">
        <v>689</v>
      </c>
    </row>
    <row r="4" spans="1:5">
      <c r="A4" s="16" t="str">
        <f t="shared" si="0"/>
        <v>北海道札幌市東区</v>
      </c>
      <c r="B4" s="17" t="s">
        <v>4427</v>
      </c>
      <c r="C4" s="15" t="s">
        <v>4004</v>
      </c>
      <c r="D4" s="18" t="s">
        <v>4415</v>
      </c>
      <c r="E4" s="16" t="s">
        <v>693</v>
      </c>
    </row>
    <row r="5" spans="1:5">
      <c r="A5" s="16" t="str">
        <f t="shared" si="0"/>
        <v>北海道札幌市白石区</v>
      </c>
      <c r="B5" s="17" t="s">
        <v>4426</v>
      </c>
      <c r="C5" s="15" t="s">
        <v>4004</v>
      </c>
      <c r="D5" s="18" t="s">
        <v>4415</v>
      </c>
      <c r="E5" s="16" t="s">
        <v>4425</v>
      </c>
    </row>
    <row r="6" spans="1:5">
      <c r="A6" s="16" t="str">
        <f t="shared" si="0"/>
        <v>北海道札幌市豊平区</v>
      </c>
      <c r="B6" s="17" t="s">
        <v>4424</v>
      </c>
      <c r="C6" s="15" t="s">
        <v>4004</v>
      </c>
      <c r="D6" s="18" t="s">
        <v>4415</v>
      </c>
      <c r="E6" s="16" t="s">
        <v>4423</v>
      </c>
    </row>
    <row r="7" spans="1:5">
      <c r="A7" s="16" t="str">
        <f t="shared" si="0"/>
        <v>北海道札幌市南区</v>
      </c>
      <c r="B7" s="17" t="s">
        <v>4422</v>
      </c>
      <c r="C7" s="15" t="s">
        <v>4004</v>
      </c>
      <c r="D7" s="18" t="s">
        <v>4415</v>
      </c>
      <c r="E7" s="16" t="s">
        <v>691</v>
      </c>
    </row>
    <row r="8" spans="1:5">
      <c r="A8" s="16" t="str">
        <f t="shared" si="0"/>
        <v>北海道札幌市西区</v>
      </c>
      <c r="B8" s="17" t="s">
        <v>4421</v>
      </c>
      <c r="C8" s="15" t="s">
        <v>4004</v>
      </c>
      <c r="D8" s="18" t="s">
        <v>4415</v>
      </c>
      <c r="E8" s="16" t="s">
        <v>692</v>
      </c>
    </row>
    <row r="9" spans="1:5">
      <c r="A9" s="16" t="str">
        <f t="shared" si="0"/>
        <v>北海道札幌市厚別区</v>
      </c>
      <c r="B9" s="17" t="s">
        <v>4420</v>
      </c>
      <c r="C9" s="15" t="s">
        <v>4004</v>
      </c>
      <c r="D9" s="18" t="s">
        <v>4415</v>
      </c>
      <c r="E9" s="16" t="s">
        <v>4419</v>
      </c>
    </row>
    <row r="10" spans="1:5">
      <c r="A10" s="16" t="str">
        <f t="shared" si="0"/>
        <v>北海道札幌市手稲区</v>
      </c>
      <c r="B10" s="17" t="s">
        <v>4418</v>
      </c>
      <c r="C10" s="15" t="s">
        <v>4004</v>
      </c>
      <c r="D10" s="18" t="s">
        <v>4415</v>
      </c>
      <c r="E10" s="16" t="s">
        <v>4417</v>
      </c>
    </row>
    <row r="11" spans="1:5">
      <c r="A11" s="16" t="str">
        <f t="shared" si="0"/>
        <v>北海道札幌市清田区</v>
      </c>
      <c r="B11" s="17" t="s">
        <v>4416</v>
      </c>
      <c r="C11" s="15" t="s">
        <v>4004</v>
      </c>
      <c r="D11" s="18" t="s">
        <v>4415</v>
      </c>
      <c r="E11" s="16" t="s">
        <v>4414</v>
      </c>
    </row>
    <row r="12" spans="1:5">
      <c r="A12" s="16" t="str">
        <f t="shared" si="0"/>
        <v>北海道函館市</v>
      </c>
      <c r="B12" s="19" t="s">
        <v>4413</v>
      </c>
      <c r="C12" s="15" t="s">
        <v>4004</v>
      </c>
      <c r="D12" s="20" t="s">
        <v>4412</v>
      </c>
      <c r="E12" s="15"/>
    </row>
    <row r="13" spans="1:5">
      <c r="A13" s="16" t="str">
        <f t="shared" si="0"/>
        <v>北海道小樽市</v>
      </c>
      <c r="B13" s="19" t="s">
        <v>4411</v>
      </c>
      <c r="C13" s="15" t="s">
        <v>4004</v>
      </c>
      <c r="D13" s="20" t="s">
        <v>4410</v>
      </c>
      <c r="E13" s="15"/>
    </row>
    <row r="14" spans="1:5">
      <c r="A14" s="16" t="str">
        <f t="shared" si="0"/>
        <v>北海道旭川市</v>
      </c>
      <c r="B14" s="19" t="s">
        <v>4409</v>
      </c>
      <c r="C14" s="15" t="s">
        <v>4004</v>
      </c>
      <c r="D14" s="20" t="s">
        <v>4408</v>
      </c>
      <c r="E14" s="15"/>
    </row>
    <row r="15" spans="1:5">
      <c r="A15" s="16" t="str">
        <f t="shared" si="0"/>
        <v>北海道室蘭市</v>
      </c>
      <c r="B15" s="19" t="s">
        <v>4407</v>
      </c>
      <c r="C15" s="15" t="s">
        <v>4004</v>
      </c>
      <c r="D15" s="20" t="s">
        <v>4406</v>
      </c>
      <c r="E15" s="15"/>
    </row>
    <row r="16" spans="1:5">
      <c r="A16" s="16" t="str">
        <f t="shared" si="0"/>
        <v>北海道釧路市</v>
      </c>
      <c r="B16" s="19" t="s">
        <v>4405</v>
      </c>
      <c r="C16" s="15" t="s">
        <v>4004</v>
      </c>
      <c r="D16" s="20" t="s">
        <v>4404</v>
      </c>
      <c r="E16" s="15"/>
    </row>
    <row r="17" spans="1:5">
      <c r="A17" s="16" t="str">
        <f t="shared" si="0"/>
        <v>北海道帯広市</v>
      </c>
      <c r="B17" s="19" t="s">
        <v>4403</v>
      </c>
      <c r="C17" s="15" t="s">
        <v>4004</v>
      </c>
      <c r="D17" s="20" t="s">
        <v>4402</v>
      </c>
      <c r="E17" s="15"/>
    </row>
    <row r="18" spans="1:5">
      <c r="A18" s="16" t="str">
        <f t="shared" si="0"/>
        <v>北海道北見市</v>
      </c>
      <c r="B18" s="19" t="s">
        <v>4401</v>
      </c>
      <c r="C18" s="15" t="s">
        <v>4004</v>
      </c>
      <c r="D18" s="20" t="s">
        <v>4400</v>
      </c>
      <c r="E18" s="15"/>
    </row>
    <row r="19" spans="1:5">
      <c r="A19" s="16" t="str">
        <f t="shared" si="0"/>
        <v>北海道夕張市</v>
      </c>
      <c r="B19" s="19" t="s">
        <v>4399</v>
      </c>
      <c r="C19" s="15" t="s">
        <v>4004</v>
      </c>
      <c r="D19" s="20" t="s">
        <v>4398</v>
      </c>
      <c r="E19" s="15"/>
    </row>
    <row r="20" spans="1:5">
      <c r="A20" s="16" t="str">
        <f t="shared" si="0"/>
        <v>北海道岩見沢市</v>
      </c>
      <c r="B20" s="19" t="s">
        <v>4397</v>
      </c>
      <c r="C20" s="15" t="s">
        <v>4004</v>
      </c>
      <c r="D20" s="20" t="s">
        <v>4396</v>
      </c>
      <c r="E20" s="15"/>
    </row>
    <row r="21" spans="1:5">
      <c r="A21" s="16" t="str">
        <f t="shared" si="0"/>
        <v>北海道網走市</v>
      </c>
      <c r="B21" s="19" t="s">
        <v>4395</v>
      </c>
      <c r="C21" s="15" t="s">
        <v>4004</v>
      </c>
      <c r="D21" s="20" t="s">
        <v>4394</v>
      </c>
      <c r="E21" s="15"/>
    </row>
    <row r="22" spans="1:5">
      <c r="A22" s="16" t="str">
        <f t="shared" si="0"/>
        <v>北海道留萌市</v>
      </c>
      <c r="B22" s="19" t="s">
        <v>4393</v>
      </c>
      <c r="C22" s="15" t="s">
        <v>4004</v>
      </c>
      <c r="D22" s="20" t="s">
        <v>4392</v>
      </c>
      <c r="E22" s="15"/>
    </row>
    <row r="23" spans="1:5">
      <c r="A23" s="16" t="str">
        <f t="shared" si="0"/>
        <v>北海道苫小牧市</v>
      </c>
      <c r="B23" s="19" t="s">
        <v>4391</v>
      </c>
      <c r="C23" s="15" t="s">
        <v>4004</v>
      </c>
      <c r="D23" s="20" t="s">
        <v>4390</v>
      </c>
      <c r="E23" s="15"/>
    </row>
    <row r="24" spans="1:5">
      <c r="A24" s="16" t="str">
        <f t="shared" si="0"/>
        <v>北海道稚内市</v>
      </c>
      <c r="B24" s="19" t="s">
        <v>4389</v>
      </c>
      <c r="C24" s="15" t="s">
        <v>4004</v>
      </c>
      <c r="D24" s="20" t="s">
        <v>4388</v>
      </c>
      <c r="E24" s="15"/>
    </row>
    <row r="25" spans="1:5">
      <c r="A25" s="16" t="str">
        <f t="shared" si="0"/>
        <v>北海道美唄市</v>
      </c>
      <c r="B25" s="19" t="s">
        <v>4387</v>
      </c>
      <c r="C25" s="15" t="s">
        <v>4386</v>
      </c>
      <c r="D25" s="20" t="s">
        <v>4385</v>
      </c>
      <c r="E25" s="15"/>
    </row>
    <row r="26" spans="1:5">
      <c r="A26" s="16" t="str">
        <f t="shared" si="0"/>
        <v>北海道芦別市</v>
      </c>
      <c r="B26" s="19" t="s">
        <v>4384</v>
      </c>
      <c r="C26" s="15" t="s">
        <v>4004</v>
      </c>
      <c r="D26" s="20" t="s">
        <v>4383</v>
      </c>
      <c r="E26" s="15"/>
    </row>
    <row r="27" spans="1:5">
      <c r="A27" s="16" t="str">
        <f t="shared" si="0"/>
        <v>北海道江別市</v>
      </c>
      <c r="B27" s="19" t="s">
        <v>4382</v>
      </c>
      <c r="C27" s="15" t="s">
        <v>4004</v>
      </c>
      <c r="D27" s="20" t="s">
        <v>4381</v>
      </c>
      <c r="E27" s="15"/>
    </row>
    <row r="28" spans="1:5">
      <c r="A28" s="16" t="str">
        <f t="shared" si="0"/>
        <v>北海道赤平市</v>
      </c>
      <c r="B28" s="19" t="s">
        <v>4380</v>
      </c>
      <c r="C28" s="15" t="s">
        <v>4004</v>
      </c>
      <c r="D28" s="20" t="s">
        <v>4379</v>
      </c>
      <c r="E28" s="15"/>
    </row>
    <row r="29" spans="1:5">
      <c r="A29" s="16" t="str">
        <f t="shared" si="0"/>
        <v>北海道紋別市</v>
      </c>
      <c r="B29" s="19" t="s">
        <v>4378</v>
      </c>
      <c r="C29" s="15" t="s">
        <v>4004</v>
      </c>
      <c r="D29" s="20" t="s">
        <v>4377</v>
      </c>
      <c r="E29" s="15"/>
    </row>
    <row r="30" spans="1:5">
      <c r="A30" s="16" t="str">
        <f t="shared" si="0"/>
        <v>北海道士別市</v>
      </c>
      <c r="B30" s="19" t="s">
        <v>4376</v>
      </c>
      <c r="C30" s="15" t="s">
        <v>4004</v>
      </c>
      <c r="D30" s="20" t="s">
        <v>4375</v>
      </c>
      <c r="E30" s="15"/>
    </row>
    <row r="31" spans="1:5">
      <c r="A31" s="16" t="str">
        <f t="shared" si="0"/>
        <v>北海道名寄市</v>
      </c>
      <c r="B31" s="19" t="s">
        <v>4374</v>
      </c>
      <c r="C31" s="15" t="s">
        <v>4004</v>
      </c>
      <c r="D31" s="20" t="s">
        <v>4373</v>
      </c>
      <c r="E31" s="15"/>
    </row>
    <row r="32" spans="1:5">
      <c r="A32" s="16" t="str">
        <f t="shared" si="0"/>
        <v>北海道三笠市</v>
      </c>
      <c r="B32" s="19" t="s">
        <v>4372</v>
      </c>
      <c r="C32" s="15" t="s">
        <v>4004</v>
      </c>
      <c r="D32" s="20" t="s">
        <v>4371</v>
      </c>
      <c r="E32" s="15"/>
    </row>
    <row r="33" spans="1:5">
      <c r="A33" s="16" t="str">
        <f t="shared" si="0"/>
        <v>北海道根室市</v>
      </c>
      <c r="B33" s="19" t="s">
        <v>4370</v>
      </c>
      <c r="C33" s="15" t="s">
        <v>4004</v>
      </c>
      <c r="D33" s="20" t="s">
        <v>4369</v>
      </c>
      <c r="E33" s="15"/>
    </row>
    <row r="34" spans="1:5">
      <c r="A34" s="16" t="str">
        <f t="shared" si="0"/>
        <v>北海道千歳市</v>
      </c>
      <c r="B34" s="19" t="s">
        <v>4368</v>
      </c>
      <c r="C34" s="15" t="s">
        <v>4004</v>
      </c>
      <c r="D34" s="20" t="s">
        <v>4367</v>
      </c>
      <c r="E34" s="15"/>
    </row>
    <row r="35" spans="1:5">
      <c r="A35" s="16" t="str">
        <f t="shared" si="0"/>
        <v>北海道滝川市</v>
      </c>
      <c r="B35" s="19" t="s">
        <v>4366</v>
      </c>
      <c r="C35" s="15" t="s">
        <v>4004</v>
      </c>
      <c r="D35" s="20" t="s">
        <v>4365</v>
      </c>
      <c r="E35" s="15"/>
    </row>
    <row r="36" spans="1:5">
      <c r="A36" s="16" t="str">
        <f t="shared" si="0"/>
        <v>北海道砂川市</v>
      </c>
      <c r="B36" s="19" t="s">
        <v>4364</v>
      </c>
      <c r="C36" s="15" t="s">
        <v>4004</v>
      </c>
      <c r="D36" s="20" t="s">
        <v>4363</v>
      </c>
      <c r="E36" s="15"/>
    </row>
    <row r="37" spans="1:5">
      <c r="A37" s="16" t="str">
        <f t="shared" si="0"/>
        <v>北海道歌志内市</v>
      </c>
      <c r="B37" s="19" t="s">
        <v>4362</v>
      </c>
      <c r="C37" s="15" t="s">
        <v>4004</v>
      </c>
      <c r="D37" s="20" t="s">
        <v>4361</v>
      </c>
      <c r="E37" s="15"/>
    </row>
    <row r="38" spans="1:5">
      <c r="A38" s="16" t="str">
        <f t="shared" si="0"/>
        <v>北海道深川市</v>
      </c>
      <c r="B38" s="19" t="s">
        <v>4360</v>
      </c>
      <c r="C38" s="15" t="s">
        <v>4004</v>
      </c>
      <c r="D38" s="20" t="s">
        <v>4359</v>
      </c>
      <c r="E38" s="15"/>
    </row>
    <row r="39" spans="1:5">
      <c r="A39" s="16" t="str">
        <f t="shared" si="0"/>
        <v>北海道富良野市</v>
      </c>
      <c r="B39" s="19" t="s">
        <v>4358</v>
      </c>
      <c r="C39" s="15" t="s">
        <v>4004</v>
      </c>
      <c r="D39" s="20" t="s">
        <v>4357</v>
      </c>
      <c r="E39" s="15"/>
    </row>
    <row r="40" spans="1:5">
      <c r="A40" s="16" t="str">
        <f t="shared" si="0"/>
        <v>北海道登別市</v>
      </c>
      <c r="B40" s="19" t="s">
        <v>4356</v>
      </c>
      <c r="C40" s="15" t="s">
        <v>4004</v>
      </c>
      <c r="D40" s="20" t="s">
        <v>4355</v>
      </c>
      <c r="E40" s="15"/>
    </row>
    <row r="41" spans="1:5">
      <c r="A41" s="16" t="str">
        <f t="shared" si="0"/>
        <v>北海道恵庭市</v>
      </c>
      <c r="B41" s="19" t="s">
        <v>4354</v>
      </c>
      <c r="C41" s="15" t="s">
        <v>4004</v>
      </c>
      <c r="D41" s="20" t="s">
        <v>4353</v>
      </c>
      <c r="E41" s="15"/>
    </row>
    <row r="42" spans="1:5">
      <c r="A42" s="16" t="str">
        <f t="shared" si="0"/>
        <v>北海道伊達市</v>
      </c>
      <c r="B42" s="19" t="s">
        <v>4352</v>
      </c>
      <c r="C42" s="15" t="s">
        <v>4004</v>
      </c>
      <c r="D42" s="20" t="s">
        <v>3596</v>
      </c>
      <c r="E42" s="15"/>
    </row>
    <row r="43" spans="1:5">
      <c r="A43" s="16" t="str">
        <f t="shared" si="0"/>
        <v>北海道北広島市</v>
      </c>
      <c r="B43" s="19" t="s">
        <v>4351</v>
      </c>
      <c r="C43" s="15" t="s">
        <v>4004</v>
      </c>
      <c r="D43" s="20" t="s">
        <v>4350</v>
      </c>
      <c r="E43" s="15"/>
    </row>
    <row r="44" spans="1:5">
      <c r="A44" s="16" t="str">
        <f t="shared" si="0"/>
        <v>北海道石狩市</v>
      </c>
      <c r="B44" s="19" t="s">
        <v>4349</v>
      </c>
      <c r="C44" s="15" t="s">
        <v>4004</v>
      </c>
      <c r="D44" s="20" t="s">
        <v>4348</v>
      </c>
      <c r="E44" s="15"/>
    </row>
    <row r="45" spans="1:5">
      <c r="A45" s="16" t="str">
        <f t="shared" si="0"/>
        <v>北海道北斗市</v>
      </c>
      <c r="B45" s="19" t="s">
        <v>4347</v>
      </c>
      <c r="C45" s="15" t="s">
        <v>4004</v>
      </c>
      <c r="D45" s="20" t="s">
        <v>4346</v>
      </c>
      <c r="E45" s="15"/>
    </row>
    <row r="46" spans="1:5">
      <c r="A46" s="16" t="str">
        <f t="shared" si="0"/>
        <v>北海道石狩郡当別町</v>
      </c>
      <c r="B46" s="19" t="s">
        <v>4345</v>
      </c>
      <c r="C46" s="15" t="s">
        <v>4004</v>
      </c>
      <c r="D46" s="20" t="s">
        <v>4342</v>
      </c>
      <c r="E46" s="15" t="s">
        <v>4344</v>
      </c>
    </row>
    <row r="47" spans="1:5">
      <c r="A47" s="16" t="str">
        <f t="shared" si="0"/>
        <v>北海道石狩郡新篠津村</v>
      </c>
      <c r="B47" s="19" t="s">
        <v>4343</v>
      </c>
      <c r="C47" s="15" t="s">
        <v>4004</v>
      </c>
      <c r="D47" s="20" t="s">
        <v>4342</v>
      </c>
      <c r="E47" s="15" t="s">
        <v>4341</v>
      </c>
    </row>
    <row r="48" spans="1:5">
      <c r="A48" s="16" t="str">
        <f t="shared" si="0"/>
        <v>北海道松前郡松前町</v>
      </c>
      <c r="B48" s="19" t="s">
        <v>4340</v>
      </c>
      <c r="C48" s="15" t="s">
        <v>4004</v>
      </c>
      <c r="D48" s="20" t="s">
        <v>4338</v>
      </c>
      <c r="E48" s="15" t="s">
        <v>1037</v>
      </c>
    </row>
    <row r="49" spans="1:5">
      <c r="A49" s="16" t="str">
        <f t="shared" si="0"/>
        <v>北海道松前郡福島町</v>
      </c>
      <c r="B49" s="19" t="s">
        <v>4339</v>
      </c>
      <c r="C49" s="15" t="s">
        <v>4004</v>
      </c>
      <c r="D49" s="20" t="s">
        <v>4338</v>
      </c>
      <c r="E49" s="15" t="s">
        <v>4337</v>
      </c>
    </row>
    <row r="50" spans="1:5">
      <c r="A50" s="16" t="str">
        <f t="shared" si="0"/>
        <v>北海道上磯郡知内町</v>
      </c>
      <c r="B50" s="19" t="s">
        <v>4336</v>
      </c>
      <c r="C50" s="15" t="s">
        <v>4004</v>
      </c>
      <c r="D50" s="20" t="s">
        <v>4333</v>
      </c>
      <c r="E50" s="15" t="s">
        <v>4335</v>
      </c>
    </row>
    <row r="51" spans="1:5">
      <c r="A51" s="16" t="str">
        <f t="shared" si="0"/>
        <v>北海道上磯郡木古内町</v>
      </c>
      <c r="B51" s="19" t="s">
        <v>4334</v>
      </c>
      <c r="C51" s="15" t="s">
        <v>4004</v>
      </c>
      <c r="D51" s="20" t="s">
        <v>4333</v>
      </c>
      <c r="E51" s="15" t="s">
        <v>4332</v>
      </c>
    </row>
    <row r="52" spans="1:5">
      <c r="A52" s="16" t="str">
        <f t="shared" si="0"/>
        <v>北海道亀田郡七飯町</v>
      </c>
      <c r="B52" s="19" t="s">
        <v>4331</v>
      </c>
      <c r="C52" s="15" t="s">
        <v>4004</v>
      </c>
      <c r="D52" s="20" t="s">
        <v>4330</v>
      </c>
      <c r="E52" s="15" t="s">
        <v>4329</v>
      </c>
    </row>
    <row r="53" spans="1:5">
      <c r="A53" s="16" t="str">
        <f t="shared" si="0"/>
        <v>北海道茅部郡鹿部町</v>
      </c>
      <c r="B53" s="19" t="s">
        <v>4328</v>
      </c>
      <c r="C53" s="15" t="s">
        <v>4004</v>
      </c>
      <c r="D53" s="20" t="s">
        <v>4325</v>
      </c>
      <c r="E53" s="15" t="s">
        <v>4327</v>
      </c>
    </row>
    <row r="54" spans="1:5">
      <c r="A54" s="16" t="str">
        <f t="shared" si="0"/>
        <v>北海道茅部郡森町</v>
      </c>
      <c r="B54" s="19" t="s">
        <v>4326</v>
      </c>
      <c r="C54" s="15" t="s">
        <v>4004</v>
      </c>
      <c r="D54" s="20" t="s">
        <v>4325</v>
      </c>
      <c r="E54" s="15" t="s">
        <v>2146</v>
      </c>
    </row>
    <row r="55" spans="1:5">
      <c r="A55" s="16" t="str">
        <f t="shared" si="0"/>
        <v>北海道二海郡八雲町</v>
      </c>
      <c r="B55" s="19" t="s">
        <v>4324</v>
      </c>
      <c r="C55" s="15" t="s">
        <v>4004</v>
      </c>
      <c r="D55" s="20" t="s">
        <v>4323</v>
      </c>
      <c r="E55" s="15" t="s">
        <v>4322</v>
      </c>
    </row>
    <row r="56" spans="1:5">
      <c r="A56" s="16" t="str">
        <f t="shared" si="0"/>
        <v>北海道山越郡長万部町</v>
      </c>
      <c r="B56" s="19" t="s">
        <v>4321</v>
      </c>
      <c r="C56" s="15" t="s">
        <v>4004</v>
      </c>
      <c r="D56" s="20" t="s">
        <v>4320</v>
      </c>
      <c r="E56" s="15" t="s">
        <v>4319</v>
      </c>
    </row>
    <row r="57" spans="1:5">
      <c r="A57" s="16" t="str">
        <f t="shared" si="0"/>
        <v>北海道檜山郡江差町</v>
      </c>
      <c r="B57" s="19" t="s">
        <v>4318</v>
      </c>
      <c r="C57" s="15" t="s">
        <v>4004</v>
      </c>
      <c r="D57" s="20" t="s">
        <v>4313</v>
      </c>
      <c r="E57" s="15" t="s">
        <v>4317</v>
      </c>
    </row>
    <row r="58" spans="1:5">
      <c r="A58" s="16" t="str">
        <f t="shared" si="0"/>
        <v>北海道檜山郡上ノ国町</v>
      </c>
      <c r="B58" s="19" t="s">
        <v>4316</v>
      </c>
      <c r="C58" s="15" t="s">
        <v>4004</v>
      </c>
      <c r="D58" s="20" t="s">
        <v>4313</v>
      </c>
      <c r="E58" s="15" t="s">
        <v>4315</v>
      </c>
    </row>
    <row r="59" spans="1:5">
      <c r="A59" s="16" t="str">
        <f t="shared" si="0"/>
        <v>北海道檜山郡厚沢部町</v>
      </c>
      <c r="B59" s="19" t="s">
        <v>4314</v>
      </c>
      <c r="C59" s="15" t="s">
        <v>4004</v>
      </c>
      <c r="D59" s="20" t="s">
        <v>4313</v>
      </c>
      <c r="E59" s="15" t="s">
        <v>4312</v>
      </c>
    </row>
    <row r="60" spans="1:5">
      <c r="A60" s="16" t="str">
        <f t="shared" si="0"/>
        <v>北海道爾志郡乙部町</v>
      </c>
      <c r="B60" s="19" t="s">
        <v>4311</v>
      </c>
      <c r="C60" s="15" t="s">
        <v>4004</v>
      </c>
      <c r="D60" s="20" t="s">
        <v>4310</v>
      </c>
      <c r="E60" s="15" t="s">
        <v>4309</v>
      </c>
    </row>
    <row r="61" spans="1:5">
      <c r="A61" s="16" t="str">
        <f t="shared" si="0"/>
        <v>北海道奥尻郡奥尻町</v>
      </c>
      <c r="B61" s="19" t="s">
        <v>4308</v>
      </c>
      <c r="C61" s="15" t="s">
        <v>4004</v>
      </c>
      <c r="D61" s="20" t="s">
        <v>4307</v>
      </c>
      <c r="E61" s="15" t="s">
        <v>4306</v>
      </c>
    </row>
    <row r="62" spans="1:5">
      <c r="A62" s="16" t="str">
        <f t="shared" si="0"/>
        <v>北海道瀬棚郡今金町</v>
      </c>
      <c r="B62" s="19" t="s">
        <v>4305</v>
      </c>
      <c r="C62" s="15" t="s">
        <v>4004</v>
      </c>
      <c r="D62" s="20" t="s">
        <v>4304</v>
      </c>
      <c r="E62" s="15" t="s">
        <v>4303</v>
      </c>
    </row>
    <row r="63" spans="1:5">
      <c r="A63" s="16" t="str">
        <f t="shared" si="0"/>
        <v>北海道久遠郡せたな町</v>
      </c>
      <c r="B63" s="19" t="s">
        <v>4302</v>
      </c>
      <c r="C63" s="15" t="s">
        <v>4004</v>
      </c>
      <c r="D63" s="20" t="s">
        <v>4301</v>
      </c>
      <c r="E63" s="15" t="s">
        <v>4300</v>
      </c>
    </row>
    <row r="64" spans="1:5">
      <c r="A64" s="16" t="str">
        <f t="shared" si="0"/>
        <v>北海道島牧郡島牧村</v>
      </c>
      <c r="B64" s="19" t="s">
        <v>4299</v>
      </c>
      <c r="C64" s="15" t="s">
        <v>4004</v>
      </c>
      <c r="D64" s="20" t="s">
        <v>4298</v>
      </c>
      <c r="E64" s="15" t="s">
        <v>4297</v>
      </c>
    </row>
    <row r="65" spans="1:5">
      <c r="A65" s="16" t="str">
        <f t="shared" si="0"/>
        <v>北海道寿都郡寿都町</v>
      </c>
      <c r="B65" s="19" t="s">
        <v>4296</v>
      </c>
      <c r="C65" s="15" t="s">
        <v>4004</v>
      </c>
      <c r="D65" s="20" t="s">
        <v>4293</v>
      </c>
      <c r="E65" s="15" t="s">
        <v>4295</v>
      </c>
    </row>
    <row r="66" spans="1:5">
      <c r="A66" s="16" t="str">
        <f t="shared" ref="A66:A129" si="1">C66&amp;D66&amp;E66</f>
        <v>北海道寿都郡黒松内町</v>
      </c>
      <c r="B66" s="19" t="s">
        <v>4294</v>
      </c>
      <c r="C66" s="15" t="s">
        <v>4004</v>
      </c>
      <c r="D66" s="20" t="s">
        <v>4293</v>
      </c>
      <c r="E66" s="15" t="s">
        <v>4292</v>
      </c>
    </row>
    <row r="67" spans="1:5">
      <c r="A67" s="16" t="str">
        <f t="shared" si="1"/>
        <v>北海道磯谷郡蘭越町</v>
      </c>
      <c r="B67" s="19" t="s">
        <v>4291</v>
      </c>
      <c r="C67" s="15" t="s">
        <v>4004</v>
      </c>
      <c r="D67" s="20" t="s">
        <v>4290</v>
      </c>
      <c r="E67" s="15" t="s">
        <v>4289</v>
      </c>
    </row>
    <row r="68" spans="1:5">
      <c r="A68" s="16" t="str">
        <f t="shared" si="1"/>
        <v>北海道虻田郡ニセコ町</v>
      </c>
      <c r="B68" s="19" t="s">
        <v>4288</v>
      </c>
      <c r="C68" s="15" t="s">
        <v>4004</v>
      </c>
      <c r="D68" s="20" t="s">
        <v>4098</v>
      </c>
      <c r="E68" s="15" t="s">
        <v>4287</v>
      </c>
    </row>
    <row r="69" spans="1:5">
      <c r="A69" s="16" t="str">
        <f t="shared" si="1"/>
        <v>北海道虻田郡真狩村</v>
      </c>
      <c r="B69" s="19" t="s">
        <v>4286</v>
      </c>
      <c r="C69" s="15" t="s">
        <v>4004</v>
      </c>
      <c r="D69" s="20" t="s">
        <v>4098</v>
      </c>
      <c r="E69" s="15" t="s">
        <v>4285</v>
      </c>
    </row>
    <row r="70" spans="1:5">
      <c r="A70" s="16" t="str">
        <f t="shared" si="1"/>
        <v>北海道虻田郡留寿都村</v>
      </c>
      <c r="B70" s="19" t="s">
        <v>4284</v>
      </c>
      <c r="C70" s="15" t="s">
        <v>4004</v>
      </c>
      <c r="D70" s="20" t="s">
        <v>4098</v>
      </c>
      <c r="E70" s="15" t="s">
        <v>4283</v>
      </c>
    </row>
    <row r="71" spans="1:5">
      <c r="A71" s="16" t="str">
        <f t="shared" si="1"/>
        <v>北海道虻田郡喜茂別町</v>
      </c>
      <c r="B71" s="19" t="s">
        <v>4282</v>
      </c>
      <c r="C71" s="15" t="s">
        <v>4004</v>
      </c>
      <c r="D71" s="20" t="s">
        <v>4098</v>
      </c>
      <c r="E71" s="15" t="s">
        <v>4281</v>
      </c>
    </row>
    <row r="72" spans="1:5">
      <c r="A72" s="16" t="str">
        <f t="shared" si="1"/>
        <v>北海道虻田郡京極町</v>
      </c>
      <c r="B72" s="19" t="s">
        <v>4280</v>
      </c>
      <c r="C72" s="15" t="s">
        <v>4004</v>
      </c>
      <c r="D72" s="20" t="s">
        <v>4098</v>
      </c>
      <c r="E72" s="15" t="s">
        <v>4279</v>
      </c>
    </row>
    <row r="73" spans="1:5">
      <c r="A73" s="16" t="str">
        <f t="shared" si="1"/>
        <v>北海道虻田郡倶知安町</v>
      </c>
      <c r="B73" s="19" t="s">
        <v>4278</v>
      </c>
      <c r="C73" s="15" t="s">
        <v>4004</v>
      </c>
      <c r="D73" s="20" t="s">
        <v>4098</v>
      </c>
      <c r="E73" s="15" t="s">
        <v>4277</v>
      </c>
    </row>
    <row r="74" spans="1:5">
      <c r="A74" s="16" t="str">
        <f t="shared" si="1"/>
        <v>北海道岩内郡共和町</v>
      </c>
      <c r="B74" s="19" t="s">
        <v>4276</v>
      </c>
      <c r="C74" s="15" t="s">
        <v>4004</v>
      </c>
      <c r="D74" s="20" t="s">
        <v>4273</v>
      </c>
      <c r="E74" s="15" t="s">
        <v>4275</v>
      </c>
    </row>
    <row r="75" spans="1:5">
      <c r="A75" s="16" t="str">
        <f t="shared" si="1"/>
        <v>北海道岩内郡岩内町</v>
      </c>
      <c r="B75" s="19" t="s">
        <v>4274</v>
      </c>
      <c r="C75" s="15" t="s">
        <v>4004</v>
      </c>
      <c r="D75" s="20" t="s">
        <v>4273</v>
      </c>
      <c r="E75" s="15" t="s">
        <v>4272</v>
      </c>
    </row>
    <row r="76" spans="1:5">
      <c r="A76" s="16" t="str">
        <f t="shared" si="1"/>
        <v>北海道古宇郡泊村</v>
      </c>
      <c r="B76" s="19" t="s">
        <v>4271</v>
      </c>
      <c r="C76" s="15" t="s">
        <v>4004</v>
      </c>
      <c r="D76" s="20" t="s">
        <v>4268</v>
      </c>
      <c r="E76" s="15" t="s">
        <v>4270</v>
      </c>
    </row>
    <row r="77" spans="1:5">
      <c r="A77" s="16" t="str">
        <f t="shared" si="1"/>
        <v>北海道古宇郡神恵内村</v>
      </c>
      <c r="B77" s="19" t="s">
        <v>4269</v>
      </c>
      <c r="C77" s="15" t="s">
        <v>4004</v>
      </c>
      <c r="D77" s="20" t="s">
        <v>4268</v>
      </c>
      <c r="E77" s="15" t="s">
        <v>4267</v>
      </c>
    </row>
    <row r="78" spans="1:5">
      <c r="A78" s="16" t="str">
        <f t="shared" si="1"/>
        <v>北海道積丹郡積丹町</v>
      </c>
      <c r="B78" s="19" t="s">
        <v>4266</v>
      </c>
      <c r="C78" s="15" t="s">
        <v>4004</v>
      </c>
      <c r="D78" s="20" t="s">
        <v>4265</v>
      </c>
      <c r="E78" s="15" t="s">
        <v>4264</v>
      </c>
    </row>
    <row r="79" spans="1:5">
      <c r="A79" s="16" t="str">
        <f t="shared" si="1"/>
        <v>北海道古平郡古平町</v>
      </c>
      <c r="B79" s="19" t="s">
        <v>4263</v>
      </c>
      <c r="C79" s="15" t="s">
        <v>4004</v>
      </c>
      <c r="D79" s="20" t="s">
        <v>4262</v>
      </c>
      <c r="E79" s="15" t="s">
        <v>4261</v>
      </c>
    </row>
    <row r="80" spans="1:5">
      <c r="A80" s="16" t="str">
        <f t="shared" si="1"/>
        <v>北海道余市郡仁木町</v>
      </c>
      <c r="B80" s="19" t="s">
        <v>4260</v>
      </c>
      <c r="C80" s="15" t="s">
        <v>4004</v>
      </c>
      <c r="D80" s="20" t="s">
        <v>4255</v>
      </c>
      <c r="E80" s="15" t="s">
        <v>4259</v>
      </c>
    </row>
    <row r="81" spans="1:5">
      <c r="A81" s="16" t="str">
        <f t="shared" si="1"/>
        <v>北海道余市郡余市町</v>
      </c>
      <c r="B81" s="19" t="s">
        <v>4258</v>
      </c>
      <c r="C81" s="15" t="s">
        <v>4004</v>
      </c>
      <c r="D81" s="20" t="s">
        <v>4255</v>
      </c>
      <c r="E81" s="15" t="s">
        <v>4257</v>
      </c>
    </row>
    <row r="82" spans="1:5">
      <c r="A82" s="16" t="str">
        <f t="shared" si="1"/>
        <v>北海道余市郡赤井川村</v>
      </c>
      <c r="B82" s="19" t="s">
        <v>4256</v>
      </c>
      <c r="C82" s="15" t="s">
        <v>4004</v>
      </c>
      <c r="D82" s="20" t="s">
        <v>4255</v>
      </c>
      <c r="E82" s="15" t="s">
        <v>4254</v>
      </c>
    </row>
    <row r="83" spans="1:5">
      <c r="A83" s="16" t="str">
        <f t="shared" si="1"/>
        <v>北海道空知郡南幌町</v>
      </c>
      <c r="B83" s="19" t="s">
        <v>4253</v>
      </c>
      <c r="C83" s="15" t="s">
        <v>4004</v>
      </c>
      <c r="D83" s="20" t="s">
        <v>4202</v>
      </c>
      <c r="E83" s="15" t="s">
        <v>4252</v>
      </c>
    </row>
    <row r="84" spans="1:5">
      <c r="A84" s="16" t="str">
        <f t="shared" si="1"/>
        <v>北海道空知郡奈井江町</v>
      </c>
      <c r="B84" s="19" t="s">
        <v>4251</v>
      </c>
      <c r="C84" s="15" t="s">
        <v>4004</v>
      </c>
      <c r="D84" s="20" t="s">
        <v>4202</v>
      </c>
      <c r="E84" s="15" t="s">
        <v>4250</v>
      </c>
    </row>
    <row r="85" spans="1:5">
      <c r="A85" s="16" t="str">
        <f t="shared" si="1"/>
        <v>北海道空知郡上砂川町</v>
      </c>
      <c r="B85" s="19" t="s">
        <v>4249</v>
      </c>
      <c r="C85" s="15" t="s">
        <v>4004</v>
      </c>
      <c r="D85" s="20" t="s">
        <v>4202</v>
      </c>
      <c r="E85" s="15" t="s">
        <v>4248</v>
      </c>
    </row>
    <row r="86" spans="1:5">
      <c r="A86" s="16" t="str">
        <f t="shared" si="1"/>
        <v>北海道夕張郡由仁町</v>
      </c>
      <c r="B86" s="19" t="s">
        <v>4247</v>
      </c>
      <c r="C86" s="15" t="s">
        <v>4004</v>
      </c>
      <c r="D86" s="20" t="s">
        <v>4242</v>
      </c>
      <c r="E86" s="15" t="s">
        <v>4246</v>
      </c>
    </row>
    <row r="87" spans="1:5">
      <c r="A87" s="16" t="str">
        <f t="shared" si="1"/>
        <v>北海道夕張郡長沼町</v>
      </c>
      <c r="B87" s="19" t="s">
        <v>4245</v>
      </c>
      <c r="C87" s="15" t="s">
        <v>4004</v>
      </c>
      <c r="D87" s="20" t="s">
        <v>4242</v>
      </c>
      <c r="E87" s="15" t="s">
        <v>4244</v>
      </c>
    </row>
    <row r="88" spans="1:5">
      <c r="A88" s="16" t="str">
        <f t="shared" si="1"/>
        <v>北海道夕張郡栗山町</v>
      </c>
      <c r="B88" s="19" t="s">
        <v>4243</v>
      </c>
      <c r="C88" s="15" t="s">
        <v>4004</v>
      </c>
      <c r="D88" s="20" t="s">
        <v>4242</v>
      </c>
      <c r="E88" s="15" t="s">
        <v>4241</v>
      </c>
    </row>
    <row r="89" spans="1:5">
      <c r="A89" s="16" t="str">
        <f t="shared" si="1"/>
        <v>北海道樺戸郡月形町</v>
      </c>
      <c r="B89" s="19" t="s">
        <v>4240</v>
      </c>
      <c r="C89" s="15" t="s">
        <v>4004</v>
      </c>
      <c r="D89" s="20" t="s">
        <v>4235</v>
      </c>
      <c r="E89" s="15" t="s">
        <v>4239</v>
      </c>
    </row>
    <row r="90" spans="1:5">
      <c r="A90" s="16" t="str">
        <f t="shared" si="1"/>
        <v>北海道樺戸郡浦臼町</v>
      </c>
      <c r="B90" s="19" t="s">
        <v>4238</v>
      </c>
      <c r="C90" s="15" t="s">
        <v>4004</v>
      </c>
      <c r="D90" s="20" t="s">
        <v>4235</v>
      </c>
      <c r="E90" s="15" t="s">
        <v>4237</v>
      </c>
    </row>
    <row r="91" spans="1:5">
      <c r="A91" s="16" t="str">
        <f t="shared" si="1"/>
        <v>北海道樺戸郡新十津川町</v>
      </c>
      <c r="B91" s="19" t="s">
        <v>4236</v>
      </c>
      <c r="C91" s="15" t="s">
        <v>4004</v>
      </c>
      <c r="D91" s="20" t="s">
        <v>4235</v>
      </c>
      <c r="E91" s="15" t="s">
        <v>4234</v>
      </c>
    </row>
    <row r="92" spans="1:5">
      <c r="A92" s="16" t="str">
        <f t="shared" si="1"/>
        <v>北海道雨竜郡妹背牛町</v>
      </c>
      <c r="B92" s="19" t="s">
        <v>4233</v>
      </c>
      <c r="C92" s="15" t="s">
        <v>4004</v>
      </c>
      <c r="D92" s="20" t="s">
        <v>4185</v>
      </c>
      <c r="E92" s="15" t="s">
        <v>4232</v>
      </c>
    </row>
    <row r="93" spans="1:5">
      <c r="A93" s="16" t="str">
        <f t="shared" si="1"/>
        <v>北海道雨竜郡秩父別町</v>
      </c>
      <c r="B93" s="19" t="s">
        <v>4231</v>
      </c>
      <c r="C93" s="15" t="s">
        <v>4004</v>
      </c>
      <c r="D93" s="20" t="s">
        <v>4185</v>
      </c>
      <c r="E93" s="15" t="s">
        <v>4230</v>
      </c>
    </row>
    <row r="94" spans="1:5">
      <c r="A94" s="16" t="str">
        <f t="shared" si="1"/>
        <v>北海道雨竜郡雨竜町</v>
      </c>
      <c r="B94" s="19" t="s">
        <v>4229</v>
      </c>
      <c r="C94" s="15" t="s">
        <v>4004</v>
      </c>
      <c r="D94" s="20" t="s">
        <v>4185</v>
      </c>
      <c r="E94" s="15" t="s">
        <v>4228</v>
      </c>
    </row>
    <row r="95" spans="1:5">
      <c r="A95" s="16" t="str">
        <f t="shared" si="1"/>
        <v>北海道雨竜郡北竜町</v>
      </c>
      <c r="B95" s="19" t="s">
        <v>4227</v>
      </c>
      <c r="C95" s="15" t="s">
        <v>4004</v>
      </c>
      <c r="D95" s="20" t="s">
        <v>4185</v>
      </c>
      <c r="E95" s="15" t="s">
        <v>4226</v>
      </c>
    </row>
    <row r="96" spans="1:5">
      <c r="A96" s="16" t="str">
        <f t="shared" si="1"/>
        <v>北海道雨竜郡沼田町</v>
      </c>
      <c r="B96" s="19" t="s">
        <v>4225</v>
      </c>
      <c r="C96" s="15" t="s">
        <v>4004</v>
      </c>
      <c r="D96" s="20" t="s">
        <v>4185</v>
      </c>
      <c r="E96" s="15" t="s">
        <v>4224</v>
      </c>
    </row>
    <row r="97" spans="1:5">
      <c r="A97" s="16" t="str">
        <f t="shared" si="1"/>
        <v>北海道上川郡鷹栖町</v>
      </c>
      <c r="B97" s="19" t="s">
        <v>4223</v>
      </c>
      <c r="C97" s="15" t="s">
        <v>4004</v>
      </c>
      <c r="D97" s="20" t="s">
        <v>4061</v>
      </c>
      <c r="E97" s="15" t="s">
        <v>4222</v>
      </c>
    </row>
    <row r="98" spans="1:5">
      <c r="A98" s="16" t="str">
        <f t="shared" si="1"/>
        <v>北海道上川郡東神楽町</v>
      </c>
      <c r="B98" s="19" t="s">
        <v>4221</v>
      </c>
      <c r="C98" s="15" t="s">
        <v>4004</v>
      </c>
      <c r="D98" s="20" t="s">
        <v>4061</v>
      </c>
      <c r="E98" s="15" t="s">
        <v>4220</v>
      </c>
    </row>
    <row r="99" spans="1:5">
      <c r="A99" s="16" t="str">
        <f t="shared" si="1"/>
        <v>北海道上川郡当麻町</v>
      </c>
      <c r="B99" s="19" t="s">
        <v>4219</v>
      </c>
      <c r="C99" s="15" t="s">
        <v>4004</v>
      </c>
      <c r="D99" s="20" t="s">
        <v>4061</v>
      </c>
      <c r="E99" s="15" t="s">
        <v>4218</v>
      </c>
    </row>
    <row r="100" spans="1:5">
      <c r="A100" s="16" t="str">
        <f t="shared" si="1"/>
        <v>北海道上川郡比布町</v>
      </c>
      <c r="B100" s="19" t="s">
        <v>4217</v>
      </c>
      <c r="C100" s="15" t="s">
        <v>4004</v>
      </c>
      <c r="D100" s="20" t="s">
        <v>4061</v>
      </c>
      <c r="E100" s="15" t="s">
        <v>4216</v>
      </c>
    </row>
    <row r="101" spans="1:5">
      <c r="A101" s="16" t="str">
        <f t="shared" si="1"/>
        <v>北海道上川郡愛別町</v>
      </c>
      <c r="B101" s="19" t="s">
        <v>4215</v>
      </c>
      <c r="C101" s="15" t="s">
        <v>4004</v>
      </c>
      <c r="D101" s="20" t="s">
        <v>4061</v>
      </c>
      <c r="E101" s="15" t="s">
        <v>4214</v>
      </c>
    </row>
    <row r="102" spans="1:5">
      <c r="A102" s="16" t="str">
        <f t="shared" si="1"/>
        <v>北海道上川郡上川町</v>
      </c>
      <c r="B102" s="19" t="s">
        <v>4213</v>
      </c>
      <c r="C102" s="15" t="s">
        <v>4004</v>
      </c>
      <c r="D102" s="20" t="s">
        <v>4061</v>
      </c>
      <c r="E102" s="15" t="s">
        <v>4212</v>
      </c>
    </row>
    <row r="103" spans="1:5">
      <c r="A103" s="16" t="str">
        <f t="shared" si="1"/>
        <v>北海道上川郡東川町</v>
      </c>
      <c r="B103" s="19" t="s">
        <v>4211</v>
      </c>
      <c r="C103" s="15" t="s">
        <v>4004</v>
      </c>
      <c r="D103" s="20" t="s">
        <v>4061</v>
      </c>
      <c r="E103" s="15" t="s">
        <v>4210</v>
      </c>
    </row>
    <row r="104" spans="1:5">
      <c r="A104" s="16" t="str">
        <f t="shared" si="1"/>
        <v>北海道上川郡美瑛町</v>
      </c>
      <c r="B104" s="19" t="s">
        <v>4209</v>
      </c>
      <c r="C104" s="15" t="s">
        <v>4004</v>
      </c>
      <c r="D104" s="20" t="s">
        <v>4061</v>
      </c>
      <c r="E104" s="15" t="s">
        <v>4208</v>
      </c>
    </row>
    <row r="105" spans="1:5">
      <c r="A105" s="16" t="str">
        <f t="shared" si="1"/>
        <v>北海道空知郡上富良野町</v>
      </c>
      <c r="B105" s="19" t="s">
        <v>4207</v>
      </c>
      <c r="C105" s="15" t="s">
        <v>4004</v>
      </c>
      <c r="D105" s="20" t="s">
        <v>4202</v>
      </c>
      <c r="E105" s="15" t="s">
        <v>4206</v>
      </c>
    </row>
    <row r="106" spans="1:5">
      <c r="A106" s="16" t="str">
        <f t="shared" si="1"/>
        <v>北海道空知郡中富良野町</v>
      </c>
      <c r="B106" s="19" t="s">
        <v>4205</v>
      </c>
      <c r="C106" s="15" t="s">
        <v>4004</v>
      </c>
      <c r="D106" s="20" t="s">
        <v>4202</v>
      </c>
      <c r="E106" s="15" t="s">
        <v>4204</v>
      </c>
    </row>
    <row r="107" spans="1:5">
      <c r="A107" s="16" t="str">
        <f t="shared" si="1"/>
        <v>北海道空知郡南富良野町</v>
      </c>
      <c r="B107" s="19" t="s">
        <v>4203</v>
      </c>
      <c r="C107" s="15" t="s">
        <v>4004</v>
      </c>
      <c r="D107" s="20" t="s">
        <v>4202</v>
      </c>
      <c r="E107" s="15" t="s">
        <v>4201</v>
      </c>
    </row>
    <row r="108" spans="1:5">
      <c r="A108" s="16" t="str">
        <f t="shared" si="1"/>
        <v>北海道勇払郡占冠村</v>
      </c>
      <c r="B108" s="19" t="s">
        <v>4200</v>
      </c>
      <c r="C108" s="15" t="s">
        <v>4004</v>
      </c>
      <c r="D108" s="20" t="s">
        <v>4093</v>
      </c>
      <c r="E108" s="15" t="s">
        <v>4199</v>
      </c>
    </row>
    <row r="109" spans="1:5">
      <c r="A109" s="16" t="str">
        <f t="shared" si="1"/>
        <v>北海道上川郡和寒町</v>
      </c>
      <c r="B109" s="19" t="s">
        <v>4198</v>
      </c>
      <c r="C109" s="15" t="s">
        <v>4004</v>
      </c>
      <c r="D109" s="20" t="s">
        <v>4061</v>
      </c>
      <c r="E109" s="15" t="s">
        <v>4197</v>
      </c>
    </row>
    <row r="110" spans="1:5">
      <c r="A110" s="16" t="str">
        <f t="shared" si="1"/>
        <v>北海道上川郡剣淵町</v>
      </c>
      <c r="B110" s="19" t="s">
        <v>4196</v>
      </c>
      <c r="C110" s="15" t="s">
        <v>4004</v>
      </c>
      <c r="D110" s="20" t="s">
        <v>4061</v>
      </c>
      <c r="E110" s="15" t="s">
        <v>4195</v>
      </c>
    </row>
    <row r="111" spans="1:5">
      <c r="A111" s="16" t="str">
        <f t="shared" si="1"/>
        <v>北海道上川郡下川町</v>
      </c>
      <c r="B111" s="19" t="s">
        <v>4194</v>
      </c>
      <c r="C111" s="15" t="s">
        <v>4004</v>
      </c>
      <c r="D111" s="20" t="s">
        <v>4061</v>
      </c>
      <c r="E111" s="15" t="s">
        <v>4193</v>
      </c>
    </row>
    <row r="112" spans="1:5">
      <c r="A112" s="16" t="str">
        <f t="shared" si="1"/>
        <v>北海道中川郡美深町</v>
      </c>
      <c r="B112" s="19" t="s">
        <v>4192</v>
      </c>
      <c r="C112" s="15" t="s">
        <v>4004</v>
      </c>
      <c r="D112" s="20" t="s">
        <v>4042</v>
      </c>
      <c r="E112" s="15" t="s">
        <v>4191</v>
      </c>
    </row>
    <row r="113" spans="1:5">
      <c r="A113" s="16" t="str">
        <f t="shared" si="1"/>
        <v>北海道中川郡音威子府村</v>
      </c>
      <c r="B113" s="19" t="s">
        <v>4190</v>
      </c>
      <c r="C113" s="15" t="s">
        <v>4004</v>
      </c>
      <c r="D113" s="20" t="s">
        <v>4042</v>
      </c>
      <c r="E113" s="15" t="s">
        <v>4189</v>
      </c>
    </row>
    <row r="114" spans="1:5">
      <c r="A114" s="16" t="str">
        <f t="shared" si="1"/>
        <v>北海道中川郡中川町</v>
      </c>
      <c r="B114" s="19" t="s">
        <v>4188</v>
      </c>
      <c r="C114" s="15" t="s">
        <v>4004</v>
      </c>
      <c r="D114" s="20" t="s">
        <v>4042</v>
      </c>
      <c r="E114" s="15" t="s">
        <v>4187</v>
      </c>
    </row>
    <row r="115" spans="1:5">
      <c r="A115" s="16" t="str">
        <f t="shared" si="1"/>
        <v>北海道雨竜郡幌加内町</v>
      </c>
      <c r="B115" s="19" t="s">
        <v>4186</v>
      </c>
      <c r="C115" s="15" t="s">
        <v>4004</v>
      </c>
      <c r="D115" s="20" t="s">
        <v>4185</v>
      </c>
      <c r="E115" s="15" t="s">
        <v>4184</v>
      </c>
    </row>
    <row r="116" spans="1:5">
      <c r="A116" s="16" t="str">
        <f t="shared" si="1"/>
        <v>北海道増毛郡増毛町</v>
      </c>
      <c r="B116" s="19" t="s">
        <v>4183</v>
      </c>
      <c r="C116" s="15" t="s">
        <v>4004</v>
      </c>
      <c r="D116" s="20" t="s">
        <v>4182</v>
      </c>
      <c r="E116" s="15" t="s">
        <v>4181</v>
      </c>
    </row>
    <row r="117" spans="1:5">
      <c r="A117" s="16" t="str">
        <f t="shared" si="1"/>
        <v>北海道留萌郡小平町</v>
      </c>
      <c r="B117" s="19" t="s">
        <v>4180</v>
      </c>
      <c r="C117" s="15" t="s">
        <v>4004</v>
      </c>
      <c r="D117" s="20" t="s">
        <v>4179</v>
      </c>
      <c r="E117" s="15" t="s">
        <v>4178</v>
      </c>
    </row>
    <row r="118" spans="1:5">
      <c r="A118" s="16" t="str">
        <f t="shared" si="1"/>
        <v>北海道苫前郡苫前町</v>
      </c>
      <c r="B118" s="19" t="s">
        <v>4177</v>
      </c>
      <c r="C118" s="15" t="s">
        <v>4004</v>
      </c>
      <c r="D118" s="20" t="s">
        <v>4172</v>
      </c>
      <c r="E118" s="15" t="s">
        <v>4176</v>
      </c>
    </row>
    <row r="119" spans="1:5">
      <c r="A119" s="16" t="str">
        <f t="shared" si="1"/>
        <v>北海道苫前郡羽幌町</v>
      </c>
      <c r="B119" s="19" t="s">
        <v>4175</v>
      </c>
      <c r="C119" s="15" t="s">
        <v>4004</v>
      </c>
      <c r="D119" s="20" t="s">
        <v>4172</v>
      </c>
      <c r="E119" s="15" t="s">
        <v>4174</v>
      </c>
    </row>
    <row r="120" spans="1:5">
      <c r="A120" s="16" t="str">
        <f t="shared" si="1"/>
        <v>北海道苫前郡初山別村</v>
      </c>
      <c r="B120" s="19" t="s">
        <v>4173</v>
      </c>
      <c r="C120" s="15" t="s">
        <v>4004</v>
      </c>
      <c r="D120" s="20" t="s">
        <v>4172</v>
      </c>
      <c r="E120" s="15" t="s">
        <v>4171</v>
      </c>
    </row>
    <row r="121" spans="1:5">
      <c r="A121" s="16" t="str">
        <f t="shared" si="1"/>
        <v>北海道天塩郡遠別町</v>
      </c>
      <c r="B121" s="19" t="s">
        <v>4170</v>
      </c>
      <c r="C121" s="15" t="s">
        <v>4004</v>
      </c>
      <c r="D121" s="20" t="s">
        <v>4145</v>
      </c>
      <c r="E121" s="15" t="s">
        <v>4169</v>
      </c>
    </row>
    <row r="122" spans="1:5">
      <c r="A122" s="16" t="str">
        <f t="shared" si="1"/>
        <v>北海道天塩郡天塩町</v>
      </c>
      <c r="B122" s="19" t="s">
        <v>4168</v>
      </c>
      <c r="C122" s="15" t="s">
        <v>4004</v>
      </c>
      <c r="D122" s="20" t="s">
        <v>4145</v>
      </c>
      <c r="E122" s="15" t="s">
        <v>4167</v>
      </c>
    </row>
    <row r="123" spans="1:5">
      <c r="A123" s="16" t="str">
        <f t="shared" si="1"/>
        <v>北海道宗谷郡猿払村</v>
      </c>
      <c r="B123" s="19" t="s">
        <v>4166</v>
      </c>
      <c r="C123" s="15" t="s">
        <v>4004</v>
      </c>
      <c r="D123" s="20" t="s">
        <v>4165</v>
      </c>
      <c r="E123" s="15" t="s">
        <v>4164</v>
      </c>
    </row>
    <row r="124" spans="1:5">
      <c r="A124" s="16" t="str">
        <f t="shared" si="1"/>
        <v>北海道枝幸郡浜頓別町</v>
      </c>
      <c r="B124" s="19" t="s">
        <v>4163</v>
      </c>
      <c r="C124" s="15" t="s">
        <v>4004</v>
      </c>
      <c r="D124" s="20" t="s">
        <v>4158</v>
      </c>
      <c r="E124" s="15" t="s">
        <v>4162</v>
      </c>
    </row>
    <row r="125" spans="1:5">
      <c r="A125" s="16" t="str">
        <f t="shared" si="1"/>
        <v>北海道枝幸郡中頓別町</v>
      </c>
      <c r="B125" s="19" t="s">
        <v>4161</v>
      </c>
      <c r="C125" s="15" t="s">
        <v>4004</v>
      </c>
      <c r="D125" s="20" t="s">
        <v>4158</v>
      </c>
      <c r="E125" s="15" t="s">
        <v>4160</v>
      </c>
    </row>
    <row r="126" spans="1:5">
      <c r="A126" s="16" t="str">
        <f t="shared" si="1"/>
        <v>北海道枝幸郡枝幸町</v>
      </c>
      <c r="B126" s="19" t="s">
        <v>4159</v>
      </c>
      <c r="C126" s="15" t="s">
        <v>4004</v>
      </c>
      <c r="D126" s="20" t="s">
        <v>4158</v>
      </c>
      <c r="E126" s="15" t="s">
        <v>4157</v>
      </c>
    </row>
    <row r="127" spans="1:5">
      <c r="A127" s="16" t="str">
        <f t="shared" si="1"/>
        <v>北海道天塩郡豊富町</v>
      </c>
      <c r="B127" s="19" t="s">
        <v>4156</v>
      </c>
      <c r="C127" s="15" t="s">
        <v>4004</v>
      </c>
      <c r="D127" s="20" t="s">
        <v>4145</v>
      </c>
      <c r="E127" s="15" t="s">
        <v>4155</v>
      </c>
    </row>
    <row r="128" spans="1:5">
      <c r="A128" s="16" t="str">
        <f t="shared" si="1"/>
        <v>北海道礼文郡礼文町</v>
      </c>
      <c r="B128" s="19" t="s">
        <v>4154</v>
      </c>
      <c r="C128" s="15" t="s">
        <v>4004</v>
      </c>
      <c r="D128" s="20" t="s">
        <v>4153</v>
      </c>
      <c r="E128" s="15" t="s">
        <v>4152</v>
      </c>
    </row>
    <row r="129" spans="1:5">
      <c r="A129" s="16" t="str">
        <f t="shared" si="1"/>
        <v>北海道利尻郡利尻町</v>
      </c>
      <c r="B129" s="19" t="s">
        <v>4151</v>
      </c>
      <c r="C129" s="15" t="s">
        <v>4004</v>
      </c>
      <c r="D129" s="20" t="s">
        <v>4148</v>
      </c>
      <c r="E129" s="15" t="s">
        <v>4150</v>
      </c>
    </row>
    <row r="130" spans="1:5">
      <c r="A130" s="16" t="str">
        <f t="shared" ref="A130:A193" si="2">C130&amp;D130&amp;E130</f>
        <v>北海道利尻郡利尻富士町</v>
      </c>
      <c r="B130" s="19" t="s">
        <v>4149</v>
      </c>
      <c r="C130" s="15" t="s">
        <v>4004</v>
      </c>
      <c r="D130" s="20" t="s">
        <v>4148</v>
      </c>
      <c r="E130" s="15" t="s">
        <v>4147</v>
      </c>
    </row>
    <row r="131" spans="1:5">
      <c r="A131" s="16" t="str">
        <f t="shared" si="2"/>
        <v>北海道天塩郡幌延町</v>
      </c>
      <c r="B131" s="19" t="s">
        <v>4146</v>
      </c>
      <c r="C131" s="15" t="s">
        <v>4004</v>
      </c>
      <c r="D131" s="20" t="s">
        <v>4145</v>
      </c>
      <c r="E131" s="15" t="s">
        <v>4144</v>
      </c>
    </row>
    <row r="132" spans="1:5">
      <c r="A132" s="16" t="str">
        <f t="shared" si="2"/>
        <v>北海道網走郡美幌町</v>
      </c>
      <c r="B132" s="19" t="s">
        <v>4143</v>
      </c>
      <c r="C132" s="15" t="s">
        <v>4004</v>
      </c>
      <c r="D132" s="20" t="s">
        <v>4111</v>
      </c>
      <c r="E132" s="15" t="s">
        <v>4142</v>
      </c>
    </row>
    <row r="133" spans="1:5">
      <c r="A133" s="16" t="str">
        <f t="shared" si="2"/>
        <v>北海道網走郡津別町</v>
      </c>
      <c r="B133" s="19" t="s">
        <v>4141</v>
      </c>
      <c r="C133" s="15" t="s">
        <v>4004</v>
      </c>
      <c r="D133" s="20" t="s">
        <v>4111</v>
      </c>
      <c r="E133" s="15" t="s">
        <v>4140</v>
      </c>
    </row>
    <row r="134" spans="1:5">
      <c r="A134" s="16" t="str">
        <f t="shared" si="2"/>
        <v>北海道斜里郡斜里町</v>
      </c>
      <c r="B134" s="19" t="s">
        <v>4139</v>
      </c>
      <c r="C134" s="15" t="s">
        <v>4004</v>
      </c>
      <c r="D134" s="20" t="s">
        <v>4134</v>
      </c>
      <c r="E134" s="15" t="s">
        <v>4138</v>
      </c>
    </row>
    <row r="135" spans="1:5">
      <c r="A135" s="16" t="str">
        <f t="shared" si="2"/>
        <v>北海道斜里郡清里町</v>
      </c>
      <c r="B135" s="19" t="s">
        <v>4137</v>
      </c>
      <c r="C135" s="15" t="s">
        <v>4004</v>
      </c>
      <c r="D135" s="20" t="s">
        <v>4134</v>
      </c>
      <c r="E135" s="15" t="s">
        <v>4136</v>
      </c>
    </row>
    <row r="136" spans="1:5">
      <c r="A136" s="16" t="str">
        <f t="shared" si="2"/>
        <v>北海道斜里郡小清水町</v>
      </c>
      <c r="B136" s="19" t="s">
        <v>4135</v>
      </c>
      <c r="C136" s="15" t="s">
        <v>4004</v>
      </c>
      <c r="D136" s="20" t="s">
        <v>4134</v>
      </c>
      <c r="E136" s="15" t="s">
        <v>4133</v>
      </c>
    </row>
    <row r="137" spans="1:5">
      <c r="A137" s="16" t="str">
        <f t="shared" si="2"/>
        <v>北海道常呂郡訓子府町</v>
      </c>
      <c r="B137" s="19" t="s">
        <v>4132</v>
      </c>
      <c r="C137" s="15" t="s">
        <v>4004</v>
      </c>
      <c r="D137" s="20" t="s">
        <v>4127</v>
      </c>
      <c r="E137" s="15" t="s">
        <v>4131</v>
      </c>
    </row>
    <row r="138" spans="1:5">
      <c r="A138" s="16" t="str">
        <f t="shared" si="2"/>
        <v>北海道常呂郡置戸町</v>
      </c>
      <c r="B138" s="19" t="s">
        <v>4130</v>
      </c>
      <c r="C138" s="15" t="s">
        <v>4004</v>
      </c>
      <c r="D138" s="20" t="s">
        <v>4127</v>
      </c>
      <c r="E138" s="15" t="s">
        <v>4129</v>
      </c>
    </row>
    <row r="139" spans="1:5">
      <c r="A139" s="16" t="str">
        <f t="shared" si="2"/>
        <v>北海道常呂郡佐呂間町</v>
      </c>
      <c r="B139" s="19" t="s">
        <v>4128</v>
      </c>
      <c r="C139" s="15" t="s">
        <v>4004</v>
      </c>
      <c r="D139" s="20" t="s">
        <v>4127</v>
      </c>
      <c r="E139" s="15" t="s">
        <v>4126</v>
      </c>
    </row>
    <row r="140" spans="1:5">
      <c r="A140" s="16" t="str">
        <f t="shared" si="2"/>
        <v>北海道紋別郡遠軽町</v>
      </c>
      <c r="B140" s="19" t="s">
        <v>4125</v>
      </c>
      <c r="C140" s="15" t="s">
        <v>4004</v>
      </c>
      <c r="D140" s="20" t="s">
        <v>4114</v>
      </c>
      <c r="E140" s="15" t="s">
        <v>4124</v>
      </c>
    </row>
    <row r="141" spans="1:5">
      <c r="A141" s="16" t="str">
        <f t="shared" si="2"/>
        <v>北海道紋別郡湧別町</v>
      </c>
      <c r="B141" s="19" t="s">
        <v>4123</v>
      </c>
      <c r="C141" s="15" t="s">
        <v>4004</v>
      </c>
      <c r="D141" s="20" t="s">
        <v>4114</v>
      </c>
      <c r="E141" s="15" t="s">
        <v>4122</v>
      </c>
    </row>
    <row r="142" spans="1:5">
      <c r="A142" s="16" t="str">
        <f t="shared" si="2"/>
        <v>北海道紋別郡滝上町</v>
      </c>
      <c r="B142" s="19" t="s">
        <v>4121</v>
      </c>
      <c r="C142" s="15" t="s">
        <v>4004</v>
      </c>
      <c r="D142" s="20" t="s">
        <v>4114</v>
      </c>
      <c r="E142" s="15" t="s">
        <v>4120</v>
      </c>
    </row>
    <row r="143" spans="1:5">
      <c r="A143" s="16" t="str">
        <f t="shared" si="2"/>
        <v>北海道紋別郡興部町</v>
      </c>
      <c r="B143" s="19" t="s">
        <v>4119</v>
      </c>
      <c r="C143" s="15" t="s">
        <v>4004</v>
      </c>
      <c r="D143" s="20" t="s">
        <v>4114</v>
      </c>
      <c r="E143" s="15" t="s">
        <v>4118</v>
      </c>
    </row>
    <row r="144" spans="1:5">
      <c r="A144" s="16" t="str">
        <f t="shared" si="2"/>
        <v>北海道紋別郡西興部村</v>
      </c>
      <c r="B144" s="19" t="s">
        <v>4117</v>
      </c>
      <c r="C144" s="15" t="s">
        <v>4004</v>
      </c>
      <c r="D144" s="20" t="s">
        <v>4114</v>
      </c>
      <c r="E144" s="15" t="s">
        <v>4116</v>
      </c>
    </row>
    <row r="145" spans="1:5">
      <c r="A145" s="16" t="str">
        <f t="shared" si="2"/>
        <v>北海道紋別郡雄武町</v>
      </c>
      <c r="B145" s="19" t="s">
        <v>4115</v>
      </c>
      <c r="C145" s="15" t="s">
        <v>4004</v>
      </c>
      <c r="D145" s="20" t="s">
        <v>4114</v>
      </c>
      <c r="E145" s="15" t="s">
        <v>4113</v>
      </c>
    </row>
    <row r="146" spans="1:5">
      <c r="A146" s="16" t="str">
        <f t="shared" si="2"/>
        <v>北海道網走郡大空町</v>
      </c>
      <c r="B146" s="19" t="s">
        <v>4112</v>
      </c>
      <c r="C146" s="15" t="s">
        <v>4004</v>
      </c>
      <c r="D146" s="20" t="s">
        <v>4111</v>
      </c>
      <c r="E146" s="15" t="s">
        <v>4110</v>
      </c>
    </row>
    <row r="147" spans="1:5">
      <c r="A147" s="16" t="str">
        <f t="shared" si="2"/>
        <v>北海道虻田郡豊浦町</v>
      </c>
      <c r="B147" s="19" t="s">
        <v>4109</v>
      </c>
      <c r="C147" s="15" t="s">
        <v>4004</v>
      </c>
      <c r="D147" s="20" t="s">
        <v>4098</v>
      </c>
      <c r="E147" s="15" t="s">
        <v>4108</v>
      </c>
    </row>
    <row r="148" spans="1:5">
      <c r="A148" s="16" t="str">
        <f t="shared" si="2"/>
        <v>北海道有珠郡壮瞥町</v>
      </c>
      <c r="B148" s="19" t="s">
        <v>4107</v>
      </c>
      <c r="C148" s="15" t="s">
        <v>4004</v>
      </c>
      <c r="D148" s="20" t="s">
        <v>4106</v>
      </c>
      <c r="E148" s="15" t="s">
        <v>4105</v>
      </c>
    </row>
    <row r="149" spans="1:5">
      <c r="A149" s="16" t="str">
        <f t="shared" si="2"/>
        <v>北海道白老郡白老町</v>
      </c>
      <c r="B149" s="19" t="s">
        <v>4104</v>
      </c>
      <c r="C149" s="15" t="s">
        <v>4004</v>
      </c>
      <c r="D149" s="20" t="s">
        <v>4103</v>
      </c>
      <c r="E149" s="15" t="s">
        <v>4102</v>
      </c>
    </row>
    <row r="150" spans="1:5">
      <c r="A150" s="16" t="str">
        <f t="shared" si="2"/>
        <v>北海道勇払郡厚真町</v>
      </c>
      <c r="B150" s="19" t="s">
        <v>4101</v>
      </c>
      <c r="C150" s="15" t="s">
        <v>4004</v>
      </c>
      <c r="D150" s="20" t="s">
        <v>4093</v>
      </c>
      <c r="E150" s="15" t="s">
        <v>4100</v>
      </c>
    </row>
    <row r="151" spans="1:5">
      <c r="A151" s="16" t="str">
        <f t="shared" si="2"/>
        <v>北海道虻田郡洞爺湖町</v>
      </c>
      <c r="B151" s="19" t="s">
        <v>4099</v>
      </c>
      <c r="C151" s="15" t="s">
        <v>4004</v>
      </c>
      <c r="D151" s="20" t="s">
        <v>4098</v>
      </c>
      <c r="E151" s="15" t="s">
        <v>4097</v>
      </c>
    </row>
    <row r="152" spans="1:5">
      <c r="A152" s="16" t="str">
        <f t="shared" si="2"/>
        <v>北海道勇払郡安平町</v>
      </c>
      <c r="B152" s="19" t="s">
        <v>4096</v>
      </c>
      <c r="C152" s="15" t="s">
        <v>4004</v>
      </c>
      <c r="D152" s="20" t="s">
        <v>4093</v>
      </c>
      <c r="E152" s="15" t="s">
        <v>4095</v>
      </c>
    </row>
    <row r="153" spans="1:5">
      <c r="A153" s="16" t="str">
        <f t="shared" si="2"/>
        <v>北海道勇払郡むかわ町</v>
      </c>
      <c r="B153" s="19" t="s">
        <v>4094</v>
      </c>
      <c r="C153" s="15" t="s">
        <v>4004</v>
      </c>
      <c r="D153" s="20" t="s">
        <v>4093</v>
      </c>
      <c r="E153" s="15" t="s">
        <v>4092</v>
      </c>
    </row>
    <row r="154" spans="1:5">
      <c r="A154" s="16" t="str">
        <f t="shared" si="2"/>
        <v>北海道沙流郡日高町</v>
      </c>
      <c r="B154" s="19" t="s">
        <v>4091</v>
      </c>
      <c r="C154" s="15" t="s">
        <v>4004</v>
      </c>
      <c r="D154" s="20" t="s">
        <v>4089</v>
      </c>
      <c r="E154" s="15" t="s">
        <v>1451</v>
      </c>
    </row>
    <row r="155" spans="1:5">
      <c r="A155" s="16" t="str">
        <f t="shared" si="2"/>
        <v>北海道沙流郡平取町</v>
      </c>
      <c r="B155" s="19" t="s">
        <v>4090</v>
      </c>
      <c r="C155" s="15" t="s">
        <v>4004</v>
      </c>
      <c r="D155" s="20" t="s">
        <v>4089</v>
      </c>
      <c r="E155" s="15" t="s">
        <v>4088</v>
      </c>
    </row>
    <row r="156" spans="1:5">
      <c r="A156" s="16" t="str">
        <f t="shared" si="2"/>
        <v>北海道新冠郡新冠町</v>
      </c>
      <c r="B156" s="19" t="s">
        <v>4087</v>
      </c>
      <c r="C156" s="15" t="s">
        <v>4004</v>
      </c>
      <c r="D156" s="20" t="s">
        <v>4086</v>
      </c>
      <c r="E156" s="15" t="s">
        <v>4085</v>
      </c>
    </row>
    <row r="157" spans="1:5">
      <c r="A157" s="16" t="str">
        <f t="shared" si="2"/>
        <v>北海道浦河郡浦河町</v>
      </c>
      <c r="B157" s="19" t="s">
        <v>4084</v>
      </c>
      <c r="C157" s="15" t="s">
        <v>4004</v>
      </c>
      <c r="D157" s="20" t="s">
        <v>4083</v>
      </c>
      <c r="E157" s="15" t="s">
        <v>4082</v>
      </c>
    </row>
    <row r="158" spans="1:5">
      <c r="A158" s="16" t="str">
        <f t="shared" si="2"/>
        <v>北海道様似郡様似町</v>
      </c>
      <c r="B158" s="19" t="s">
        <v>4081</v>
      </c>
      <c r="C158" s="15" t="s">
        <v>4004</v>
      </c>
      <c r="D158" s="20" t="s">
        <v>4080</v>
      </c>
      <c r="E158" s="15" t="s">
        <v>4079</v>
      </c>
    </row>
    <row r="159" spans="1:5">
      <c r="A159" s="16" t="str">
        <f t="shared" si="2"/>
        <v>北海道幌泉郡えりも町</v>
      </c>
      <c r="B159" s="19" t="s">
        <v>4078</v>
      </c>
      <c r="C159" s="15" t="s">
        <v>4004</v>
      </c>
      <c r="D159" s="20" t="s">
        <v>4077</v>
      </c>
      <c r="E159" s="15" t="s">
        <v>4076</v>
      </c>
    </row>
    <row r="160" spans="1:5">
      <c r="A160" s="16" t="str">
        <f t="shared" si="2"/>
        <v>北海道日高郡新ひだか町</v>
      </c>
      <c r="B160" s="19" t="s">
        <v>4075</v>
      </c>
      <c r="C160" s="15" t="s">
        <v>4004</v>
      </c>
      <c r="D160" s="20" t="s">
        <v>1443</v>
      </c>
      <c r="E160" s="15" t="s">
        <v>4074</v>
      </c>
    </row>
    <row r="161" spans="1:5">
      <c r="A161" s="16" t="str">
        <f t="shared" si="2"/>
        <v>北海道河東郡音更町</v>
      </c>
      <c r="B161" s="19" t="s">
        <v>4073</v>
      </c>
      <c r="C161" s="15" t="s">
        <v>4004</v>
      </c>
      <c r="D161" s="20" t="s">
        <v>4066</v>
      </c>
      <c r="E161" s="15" t="s">
        <v>4072</v>
      </c>
    </row>
    <row r="162" spans="1:5">
      <c r="A162" s="16" t="str">
        <f t="shared" si="2"/>
        <v>北海道河東郡士幌町</v>
      </c>
      <c r="B162" s="19" t="s">
        <v>4071</v>
      </c>
      <c r="C162" s="15" t="s">
        <v>4004</v>
      </c>
      <c r="D162" s="20" t="s">
        <v>4066</v>
      </c>
      <c r="E162" s="15" t="s">
        <v>4070</v>
      </c>
    </row>
    <row r="163" spans="1:5">
      <c r="A163" s="16" t="str">
        <f t="shared" si="2"/>
        <v>北海道河東郡上士幌町</v>
      </c>
      <c r="B163" s="19" t="s">
        <v>4069</v>
      </c>
      <c r="C163" s="15" t="s">
        <v>4004</v>
      </c>
      <c r="D163" s="20" t="s">
        <v>4066</v>
      </c>
      <c r="E163" s="15" t="s">
        <v>4068</v>
      </c>
    </row>
    <row r="164" spans="1:5">
      <c r="A164" s="16" t="str">
        <f t="shared" si="2"/>
        <v>北海道河東郡鹿追町</v>
      </c>
      <c r="B164" s="19" t="s">
        <v>4067</v>
      </c>
      <c r="C164" s="15" t="s">
        <v>4004</v>
      </c>
      <c r="D164" s="20" t="s">
        <v>4066</v>
      </c>
      <c r="E164" s="15" t="s">
        <v>4065</v>
      </c>
    </row>
    <row r="165" spans="1:5">
      <c r="A165" s="16" t="str">
        <f t="shared" si="2"/>
        <v>北海道上川郡新得町</v>
      </c>
      <c r="B165" s="19" t="s">
        <v>4064</v>
      </c>
      <c r="C165" s="15" t="s">
        <v>4004</v>
      </c>
      <c r="D165" s="20" t="s">
        <v>4061</v>
      </c>
      <c r="E165" s="15" t="s">
        <v>4063</v>
      </c>
    </row>
    <row r="166" spans="1:5">
      <c r="A166" s="16" t="str">
        <f t="shared" si="2"/>
        <v>北海道上川郡清水町</v>
      </c>
      <c r="B166" s="19" t="s">
        <v>4062</v>
      </c>
      <c r="C166" s="15" t="s">
        <v>4004</v>
      </c>
      <c r="D166" s="20" t="s">
        <v>4061</v>
      </c>
      <c r="E166" s="15" t="s">
        <v>2160</v>
      </c>
    </row>
    <row r="167" spans="1:5">
      <c r="A167" s="16" t="str">
        <f t="shared" si="2"/>
        <v>北海道河西郡芽室町</v>
      </c>
      <c r="B167" s="19" t="s">
        <v>4060</v>
      </c>
      <c r="C167" s="15" t="s">
        <v>4004</v>
      </c>
      <c r="D167" s="20" t="s">
        <v>4055</v>
      </c>
      <c r="E167" s="15" t="s">
        <v>4059</v>
      </c>
    </row>
    <row r="168" spans="1:5">
      <c r="A168" s="16" t="str">
        <f t="shared" si="2"/>
        <v>北海道河西郡中札内村</v>
      </c>
      <c r="B168" s="19" t="s">
        <v>4058</v>
      </c>
      <c r="C168" s="15" t="s">
        <v>4004</v>
      </c>
      <c r="D168" s="20" t="s">
        <v>4055</v>
      </c>
      <c r="E168" s="15" t="s">
        <v>4057</v>
      </c>
    </row>
    <row r="169" spans="1:5">
      <c r="A169" s="16" t="str">
        <f t="shared" si="2"/>
        <v>北海道河西郡更別村</v>
      </c>
      <c r="B169" s="19" t="s">
        <v>4056</v>
      </c>
      <c r="C169" s="15" t="s">
        <v>4004</v>
      </c>
      <c r="D169" s="20" t="s">
        <v>4055</v>
      </c>
      <c r="E169" s="15" t="s">
        <v>4054</v>
      </c>
    </row>
    <row r="170" spans="1:5">
      <c r="A170" s="16" t="str">
        <f t="shared" si="2"/>
        <v>北海道広尾郡大樹町</v>
      </c>
      <c r="B170" s="19" t="s">
        <v>4053</v>
      </c>
      <c r="C170" s="15" t="s">
        <v>4004</v>
      </c>
      <c r="D170" s="20" t="s">
        <v>4050</v>
      </c>
      <c r="E170" s="15" t="s">
        <v>4052</v>
      </c>
    </row>
    <row r="171" spans="1:5">
      <c r="A171" s="16" t="str">
        <f t="shared" si="2"/>
        <v>北海道広尾郡広尾町</v>
      </c>
      <c r="B171" s="19" t="s">
        <v>4051</v>
      </c>
      <c r="C171" s="15" t="s">
        <v>4004</v>
      </c>
      <c r="D171" s="20" t="s">
        <v>4050</v>
      </c>
      <c r="E171" s="15" t="s">
        <v>4049</v>
      </c>
    </row>
    <row r="172" spans="1:5">
      <c r="A172" s="16" t="str">
        <f t="shared" si="2"/>
        <v>北海道中川郡幕別町</v>
      </c>
      <c r="B172" s="19" t="s">
        <v>4048</v>
      </c>
      <c r="C172" s="15" t="s">
        <v>4004</v>
      </c>
      <c r="D172" s="20" t="s">
        <v>4042</v>
      </c>
      <c r="E172" s="15" t="s">
        <v>4047</v>
      </c>
    </row>
    <row r="173" spans="1:5">
      <c r="A173" s="16" t="str">
        <f t="shared" si="2"/>
        <v>北海道中川郡池田町</v>
      </c>
      <c r="B173" s="19" t="s">
        <v>4046</v>
      </c>
      <c r="C173" s="15" t="s">
        <v>4004</v>
      </c>
      <c r="D173" s="20" t="s">
        <v>4042</v>
      </c>
      <c r="E173" s="15" t="s">
        <v>2260</v>
      </c>
    </row>
    <row r="174" spans="1:5">
      <c r="A174" s="16" t="str">
        <f t="shared" si="2"/>
        <v>北海道中川郡豊頃町</v>
      </c>
      <c r="B174" s="19" t="s">
        <v>4045</v>
      </c>
      <c r="C174" s="15" t="s">
        <v>4004</v>
      </c>
      <c r="D174" s="20" t="s">
        <v>4042</v>
      </c>
      <c r="E174" s="15" t="s">
        <v>4044</v>
      </c>
    </row>
    <row r="175" spans="1:5">
      <c r="A175" s="16" t="str">
        <f t="shared" si="2"/>
        <v>北海道中川郡本別町</v>
      </c>
      <c r="B175" s="19" t="s">
        <v>4043</v>
      </c>
      <c r="C175" s="15" t="s">
        <v>4004</v>
      </c>
      <c r="D175" s="20" t="s">
        <v>4042</v>
      </c>
      <c r="E175" s="15" t="s">
        <v>4041</v>
      </c>
    </row>
    <row r="176" spans="1:5">
      <c r="A176" s="16" t="str">
        <f t="shared" si="2"/>
        <v>北海道足寄郡足寄町</v>
      </c>
      <c r="B176" s="19" t="s">
        <v>4040</v>
      </c>
      <c r="C176" s="15" t="s">
        <v>4004</v>
      </c>
      <c r="D176" s="20" t="s">
        <v>4037</v>
      </c>
      <c r="E176" s="15" t="s">
        <v>4039</v>
      </c>
    </row>
    <row r="177" spans="1:5">
      <c r="A177" s="16" t="str">
        <f t="shared" si="2"/>
        <v>北海道足寄郡陸別町</v>
      </c>
      <c r="B177" s="19" t="s">
        <v>4038</v>
      </c>
      <c r="C177" s="15" t="s">
        <v>4004</v>
      </c>
      <c r="D177" s="20" t="s">
        <v>4037</v>
      </c>
      <c r="E177" s="15" t="s">
        <v>4036</v>
      </c>
    </row>
    <row r="178" spans="1:5">
      <c r="A178" s="16" t="str">
        <f t="shared" si="2"/>
        <v>北海道十勝郡浦幌町</v>
      </c>
      <c r="B178" s="19" t="s">
        <v>4035</v>
      </c>
      <c r="C178" s="15" t="s">
        <v>4004</v>
      </c>
      <c r="D178" s="20" t="s">
        <v>4034</v>
      </c>
      <c r="E178" s="15" t="s">
        <v>4033</v>
      </c>
    </row>
    <row r="179" spans="1:5">
      <c r="A179" s="16" t="str">
        <f t="shared" si="2"/>
        <v>北海道釧路郡釧路町</v>
      </c>
      <c r="B179" s="19" t="s">
        <v>4032</v>
      </c>
      <c r="C179" s="15" t="s">
        <v>4004</v>
      </c>
      <c r="D179" s="20" t="s">
        <v>4031</v>
      </c>
      <c r="E179" s="15" t="s">
        <v>4030</v>
      </c>
    </row>
    <row r="180" spans="1:5">
      <c r="A180" s="16" t="str">
        <f t="shared" si="2"/>
        <v>北海道厚岸郡厚岸町</v>
      </c>
      <c r="B180" s="19" t="s">
        <v>4029</v>
      </c>
      <c r="C180" s="15" t="s">
        <v>4004</v>
      </c>
      <c r="D180" s="20" t="s">
        <v>4026</v>
      </c>
      <c r="E180" s="15" t="s">
        <v>4028</v>
      </c>
    </row>
    <row r="181" spans="1:5">
      <c r="A181" s="16" t="str">
        <f t="shared" si="2"/>
        <v>北海道厚岸郡浜中町</v>
      </c>
      <c r="B181" s="19" t="s">
        <v>4027</v>
      </c>
      <c r="C181" s="15" t="s">
        <v>4004</v>
      </c>
      <c r="D181" s="20" t="s">
        <v>4026</v>
      </c>
      <c r="E181" s="15" t="s">
        <v>4025</v>
      </c>
    </row>
    <row r="182" spans="1:5">
      <c r="A182" s="16" t="str">
        <f t="shared" si="2"/>
        <v>北海道川上郡標茶町</v>
      </c>
      <c r="B182" s="19" t="s">
        <v>4024</v>
      </c>
      <c r="C182" s="15" t="s">
        <v>4004</v>
      </c>
      <c r="D182" s="20" t="s">
        <v>4021</v>
      </c>
      <c r="E182" s="15" t="s">
        <v>4023</v>
      </c>
    </row>
    <row r="183" spans="1:5">
      <c r="A183" s="16" t="str">
        <f t="shared" si="2"/>
        <v>北海道川上郡弟子屈町</v>
      </c>
      <c r="B183" s="19" t="s">
        <v>4022</v>
      </c>
      <c r="C183" s="15" t="s">
        <v>4004</v>
      </c>
      <c r="D183" s="20" t="s">
        <v>4021</v>
      </c>
      <c r="E183" s="15" t="s">
        <v>4020</v>
      </c>
    </row>
    <row r="184" spans="1:5">
      <c r="A184" s="16" t="str">
        <f t="shared" si="2"/>
        <v>北海道阿寒郡鶴居村</v>
      </c>
      <c r="B184" s="19" t="s">
        <v>4019</v>
      </c>
      <c r="C184" s="15" t="s">
        <v>4004</v>
      </c>
      <c r="D184" s="20" t="s">
        <v>4018</v>
      </c>
      <c r="E184" s="15" t="s">
        <v>4017</v>
      </c>
    </row>
    <row r="185" spans="1:5">
      <c r="A185" s="16" t="str">
        <f t="shared" si="2"/>
        <v>北海道白糠郡白糠町</v>
      </c>
      <c r="B185" s="19" t="s">
        <v>4016</v>
      </c>
      <c r="C185" s="15" t="s">
        <v>4004</v>
      </c>
      <c r="D185" s="20" t="s">
        <v>4015</v>
      </c>
      <c r="E185" s="15" t="s">
        <v>4014</v>
      </c>
    </row>
    <row r="186" spans="1:5">
      <c r="A186" s="16" t="str">
        <f t="shared" si="2"/>
        <v>北海道野付郡別海町</v>
      </c>
      <c r="B186" s="19" t="s">
        <v>4013</v>
      </c>
      <c r="C186" s="15" t="s">
        <v>4004</v>
      </c>
      <c r="D186" s="20" t="s">
        <v>4012</v>
      </c>
      <c r="E186" s="15" t="s">
        <v>4011</v>
      </c>
    </row>
    <row r="187" spans="1:5">
      <c r="A187" s="16" t="str">
        <f t="shared" si="2"/>
        <v>北海道標津郡中標津町</v>
      </c>
      <c r="B187" s="19" t="s">
        <v>4010</v>
      </c>
      <c r="C187" s="15" t="s">
        <v>4004</v>
      </c>
      <c r="D187" s="20" t="s">
        <v>4007</v>
      </c>
      <c r="E187" s="15" t="s">
        <v>4009</v>
      </c>
    </row>
    <row r="188" spans="1:5">
      <c r="A188" s="16" t="str">
        <f t="shared" si="2"/>
        <v>北海道標津郡標津町</v>
      </c>
      <c r="B188" s="19" t="s">
        <v>4008</v>
      </c>
      <c r="C188" s="15" t="s">
        <v>4004</v>
      </c>
      <c r="D188" s="20" t="s">
        <v>4007</v>
      </c>
      <c r="E188" s="15" t="s">
        <v>4006</v>
      </c>
    </row>
    <row r="189" spans="1:5">
      <c r="A189" s="16" t="str">
        <f t="shared" si="2"/>
        <v>北海道目梨郡羅臼町</v>
      </c>
      <c r="B189" s="19" t="s">
        <v>4005</v>
      </c>
      <c r="C189" s="15" t="s">
        <v>4004</v>
      </c>
      <c r="D189" s="20" t="s">
        <v>4003</v>
      </c>
      <c r="E189" s="15" t="s">
        <v>4002</v>
      </c>
    </row>
    <row r="190" spans="1:5">
      <c r="A190" s="16" t="str">
        <f t="shared" si="2"/>
        <v>青森県青森市</v>
      </c>
      <c r="B190" s="19" t="s">
        <v>4001</v>
      </c>
      <c r="C190" s="15" t="s">
        <v>3916</v>
      </c>
      <c r="D190" s="20" t="s">
        <v>4000</v>
      </c>
      <c r="E190" s="15"/>
    </row>
    <row r="191" spans="1:5">
      <c r="A191" s="16" t="str">
        <f t="shared" si="2"/>
        <v>青森県弘前市</v>
      </c>
      <c r="B191" s="19" t="s">
        <v>3999</v>
      </c>
      <c r="C191" s="15" t="s">
        <v>3916</v>
      </c>
      <c r="D191" s="20" t="s">
        <v>3998</v>
      </c>
      <c r="E191" s="15"/>
    </row>
    <row r="192" spans="1:5">
      <c r="A192" s="16" t="str">
        <f t="shared" si="2"/>
        <v>青森県八戸市</v>
      </c>
      <c r="B192" s="19" t="s">
        <v>3997</v>
      </c>
      <c r="C192" s="15" t="s">
        <v>3916</v>
      </c>
      <c r="D192" s="20" t="s">
        <v>3996</v>
      </c>
      <c r="E192" s="15"/>
    </row>
    <row r="193" spans="1:5">
      <c r="A193" s="16" t="str">
        <f t="shared" si="2"/>
        <v>青森県黒石市</v>
      </c>
      <c r="B193" s="19" t="s">
        <v>3995</v>
      </c>
      <c r="C193" s="15" t="s">
        <v>3916</v>
      </c>
      <c r="D193" s="20" t="s">
        <v>3994</v>
      </c>
      <c r="E193" s="15"/>
    </row>
    <row r="194" spans="1:5">
      <c r="A194" s="16" t="str">
        <f t="shared" ref="A194:A257" si="3">C194&amp;D194&amp;E194</f>
        <v>青森県五所川原市</v>
      </c>
      <c r="B194" s="19" t="s">
        <v>3993</v>
      </c>
      <c r="C194" s="15" t="s">
        <v>3916</v>
      </c>
      <c r="D194" s="20" t="s">
        <v>3992</v>
      </c>
      <c r="E194" s="15"/>
    </row>
    <row r="195" spans="1:5">
      <c r="A195" s="16" t="str">
        <f t="shared" si="3"/>
        <v>青森県十和田市</v>
      </c>
      <c r="B195" s="19" t="s">
        <v>3991</v>
      </c>
      <c r="C195" s="15" t="s">
        <v>3916</v>
      </c>
      <c r="D195" s="20" t="s">
        <v>3990</v>
      </c>
      <c r="E195" s="15"/>
    </row>
    <row r="196" spans="1:5">
      <c r="A196" s="16" t="str">
        <f t="shared" si="3"/>
        <v>青森県三沢市</v>
      </c>
      <c r="B196" s="19" t="s">
        <v>3989</v>
      </c>
      <c r="C196" s="15" t="s">
        <v>3916</v>
      </c>
      <c r="D196" s="20" t="s">
        <v>3988</v>
      </c>
      <c r="E196" s="15"/>
    </row>
    <row r="197" spans="1:5">
      <c r="A197" s="16" t="str">
        <f t="shared" si="3"/>
        <v>青森県むつ市</v>
      </c>
      <c r="B197" s="19" t="s">
        <v>3987</v>
      </c>
      <c r="C197" s="15" t="s">
        <v>3916</v>
      </c>
      <c r="D197" s="20" t="s">
        <v>3986</v>
      </c>
      <c r="E197" s="15"/>
    </row>
    <row r="198" spans="1:5">
      <c r="A198" s="16" t="str">
        <f t="shared" si="3"/>
        <v>青森県つがる市</v>
      </c>
      <c r="B198" s="19" t="s">
        <v>3985</v>
      </c>
      <c r="C198" s="15" t="s">
        <v>3916</v>
      </c>
      <c r="D198" s="20" t="s">
        <v>3984</v>
      </c>
      <c r="E198" s="15"/>
    </row>
    <row r="199" spans="1:5">
      <c r="A199" s="16" t="str">
        <f t="shared" si="3"/>
        <v>青森県平川市</v>
      </c>
      <c r="B199" s="19" t="s">
        <v>3983</v>
      </c>
      <c r="C199" s="15" t="s">
        <v>3916</v>
      </c>
      <c r="D199" s="20" t="s">
        <v>3982</v>
      </c>
      <c r="E199" s="15"/>
    </row>
    <row r="200" spans="1:5">
      <c r="A200" s="16" t="str">
        <f t="shared" si="3"/>
        <v>青森県東津軽郡平内町</v>
      </c>
      <c r="B200" s="19" t="s">
        <v>3981</v>
      </c>
      <c r="C200" s="15" t="s">
        <v>3916</v>
      </c>
      <c r="D200" s="20" t="s">
        <v>3974</v>
      </c>
      <c r="E200" s="15" t="s">
        <v>3980</v>
      </c>
    </row>
    <row r="201" spans="1:5">
      <c r="A201" s="16" t="str">
        <f t="shared" si="3"/>
        <v>青森県東津軽郡今別町</v>
      </c>
      <c r="B201" s="19" t="s">
        <v>3979</v>
      </c>
      <c r="C201" s="15" t="s">
        <v>3916</v>
      </c>
      <c r="D201" s="20" t="s">
        <v>3974</v>
      </c>
      <c r="E201" s="15" t="s">
        <v>3978</v>
      </c>
    </row>
    <row r="202" spans="1:5">
      <c r="A202" s="16" t="str">
        <f t="shared" si="3"/>
        <v>青森県東津軽郡蓬田村</v>
      </c>
      <c r="B202" s="19" t="s">
        <v>3977</v>
      </c>
      <c r="C202" s="15" t="s">
        <v>3916</v>
      </c>
      <c r="D202" s="20" t="s">
        <v>3974</v>
      </c>
      <c r="E202" s="15" t="s">
        <v>3976</v>
      </c>
    </row>
    <row r="203" spans="1:5">
      <c r="A203" s="16" t="str">
        <f t="shared" si="3"/>
        <v>青森県東津軽郡外ヶ浜町</v>
      </c>
      <c r="B203" s="19" t="s">
        <v>3975</v>
      </c>
      <c r="C203" s="15" t="s">
        <v>3916</v>
      </c>
      <c r="D203" s="20" t="s">
        <v>3974</v>
      </c>
      <c r="E203" s="15" t="s">
        <v>3973</v>
      </c>
    </row>
    <row r="204" spans="1:5">
      <c r="A204" s="16" t="str">
        <f t="shared" si="3"/>
        <v>青森県西津軽郡鰺ヶ沢町</v>
      </c>
      <c r="B204" s="19" t="s">
        <v>3972</v>
      </c>
      <c r="C204" s="15" t="s">
        <v>3916</v>
      </c>
      <c r="D204" s="20" t="s">
        <v>3969</v>
      </c>
      <c r="E204" s="15" t="s">
        <v>3971</v>
      </c>
    </row>
    <row r="205" spans="1:5">
      <c r="A205" s="16" t="str">
        <f t="shared" si="3"/>
        <v>青森県西津軽郡深浦町</v>
      </c>
      <c r="B205" s="19" t="s">
        <v>3970</v>
      </c>
      <c r="C205" s="15" t="s">
        <v>3916</v>
      </c>
      <c r="D205" s="20" t="s">
        <v>3969</v>
      </c>
      <c r="E205" s="15" t="s">
        <v>3968</v>
      </c>
    </row>
    <row r="206" spans="1:5">
      <c r="A206" s="16" t="str">
        <f t="shared" si="3"/>
        <v>青森県中津軽郡西目屋村</v>
      </c>
      <c r="B206" s="19" t="s">
        <v>3967</v>
      </c>
      <c r="C206" s="15" t="s">
        <v>3916</v>
      </c>
      <c r="D206" s="20" t="s">
        <v>3966</v>
      </c>
      <c r="E206" s="15" t="s">
        <v>3965</v>
      </c>
    </row>
    <row r="207" spans="1:5">
      <c r="A207" s="16" t="str">
        <f t="shared" si="3"/>
        <v>青森県南津軽郡藤崎町</v>
      </c>
      <c r="B207" s="19" t="s">
        <v>3964</v>
      </c>
      <c r="C207" s="15" t="s">
        <v>3916</v>
      </c>
      <c r="D207" s="20" t="s">
        <v>3959</v>
      </c>
      <c r="E207" s="15" t="s">
        <v>3963</v>
      </c>
    </row>
    <row r="208" spans="1:5">
      <c r="A208" s="16" t="str">
        <f t="shared" si="3"/>
        <v>青森県南津軽郡大鰐町</v>
      </c>
      <c r="B208" s="19" t="s">
        <v>3962</v>
      </c>
      <c r="C208" s="15" t="s">
        <v>3916</v>
      </c>
      <c r="D208" s="20" t="s">
        <v>3959</v>
      </c>
      <c r="E208" s="15" t="s">
        <v>3961</v>
      </c>
    </row>
    <row r="209" spans="1:5">
      <c r="A209" s="16" t="str">
        <f t="shared" si="3"/>
        <v>青森県南津軽郡田舎館村</v>
      </c>
      <c r="B209" s="19" t="s">
        <v>3960</v>
      </c>
      <c r="C209" s="15" t="s">
        <v>3916</v>
      </c>
      <c r="D209" s="20" t="s">
        <v>3959</v>
      </c>
      <c r="E209" s="15" t="s">
        <v>3958</v>
      </c>
    </row>
    <row r="210" spans="1:5">
      <c r="A210" s="16" t="str">
        <f t="shared" si="3"/>
        <v>青森県北津軽郡板柳町</v>
      </c>
      <c r="B210" s="19" t="s">
        <v>3957</v>
      </c>
      <c r="C210" s="15" t="s">
        <v>3916</v>
      </c>
      <c r="D210" s="20" t="s">
        <v>3952</v>
      </c>
      <c r="E210" s="15" t="s">
        <v>3956</v>
      </c>
    </row>
    <row r="211" spans="1:5">
      <c r="A211" s="16" t="str">
        <f t="shared" si="3"/>
        <v>青森県北津軽郡鶴田町</v>
      </c>
      <c r="B211" s="19" t="s">
        <v>3955</v>
      </c>
      <c r="C211" s="15" t="s">
        <v>3916</v>
      </c>
      <c r="D211" s="20" t="s">
        <v>3952</v>
      </c>
      <c r="E211" s="15" t="s">
        <v>3954</v>
      </c>
    </row>
    <row r="212" spans="1:5">
      <c r="A212" s="16" t="str">
        <f t="shared" si="3"/>
        <v>青森県北津軽郡中泊町</v>
      </c>
      <c r="B212" s="19" t="s">
        <v>3953</v>
      </c>
      <c r="C212" s="15" t="s">
        <v>3916</v>
      </c>
      <c r="D212" s="20" t="s">
        <v>3952</v>
      </c>
      <c r="E212" s="15" t="s">
        <v>3951</v>
      </c>
    </row>
    <row r="213" spans="1:5">
      <c r="A213" s="16" t="str">
        <f t="shared" si="3"/>
        <v>青森県上北郡野辺地町</v>
      </c>
      <c r="B213" s="19" t="s">
        <v>3950</v>
      </c>
      <c r="C213" s="15" t="s">
        <v>3916</v>
      </c>
      <c r="D213" s="20" t="s">
        <v>3937</v>
      </c>
      <c r="E213" s="15" t="s">
        <v>3949</v>
      </c>
    </row>
    <row r="214" spans="1:5">
      <c r="A214" s="16" t="str">
        <f t="shared" si="3"/>
        <v>青森県上北郡七戸町</v>
      </c>
      <c r="B214" s="19" t="s">
        <v>3948</v>
      </c>
      <c r="C214" s="15" t="s">
        <v>3916</v>
      </c>
      <c r="D214" s="20" t="s">
        <v>3937</v>
      </c>
      <c r="E214" s="15" t="s">
        <v>3947</v>
      </c>
    </row>
    <row r="215" spans="1:5">
      <c r="A215" s="16" t="str">
        <f t="shared" si="3"/>
        <v>青森県上北郡六戸町</v>
      </c>
      <c r="B215" s="19" t="s">
        <v>3946</v>
      </c>
      <c r="C215" s="15" t="s">
        <v>3916</v>
      </c>
      <c r="D215" s="20" t="s">
        <v>3937</v>
      </c>
      <c r="E215" s="15" t="s">
        <v>3945</v>
      </c>
    </row>
    <row r="216" spans="1:5">
      <c r="A216" s="16" t="str">
        <f t="shared" si="3"/>
        <v>青森県上北郡横浜町</v>
      </c>
      <c r="B216" s="19" t="s">
        <v>3944</v>
      </c>
      <c r="C216" s="15" t="s">
        <v>3916</v>
      </c>
      <c r="D216" s="20" t="s">
        <v>3937</v>
      </c>
      <c r="E216" s="15" t="s">
        <v>3943</v>
      </c>
    </row>
    <row r="217" spans="1:5">
      <c r="A217" s="16" t="str">
        <f t="shared" si="3"/>
        <v>青森県上北郡東北町</v>
      </c>
      <c r="B217" s="19" t="s">
        <v>3942</v>
      </c>
      <c r="C217" s="15" t="s">
        <v>3916</v>
      </c>
      <c r="D217" s="20" t="s">
        <v>3937</v>
      </c>
      <c r="E217" s="15" t="s">
        <v>3941</v>
      </c>
    </row>
    <row r="218" spans="1:5">
      <c r="A218" s="16" t="str">
        <f t="shared" si="3"/>
        <v>青森県上北郡六ヶ所村</v>
      </c>
      <c r="B218" s="19" t="s">
        <v>3940</v>
      </c>
      <c r="C218" s="15" t="s">
        <v>3916</v>
      </c>
      <c r="D218" s="20" t="s">
        <v>3937</v>
      </c>
      <c r="E218" s="15" t="s">
        <v>3939</v>
      </c>
    </row>
    <row r="219" spans="1:5">
      <c r="A219" s="16" t="str">
        <f t="shared" si="3"/>
        <v>青森県上北郡おいらせ町</v>
      </c>
      <c r="B219" s="19" t="s">
        <v>3938</v>
      </c>
      <c r="C219" s="15" t="s">
        <v>3916</v>
      </c>
      <c r="D219" s="20" t="s">
        <v>3937</v>
      </c>
      <c r="E219" s="15" t="s">
        <v>3936</v>
      </c>
    </row>
    <row r="220" spans="1:5">
      <c r="A220" s="16" t="str">
        <f t="shared" si="3"/>
        <v>青森県下北郡大間町</v>
      </c>
      <c r="B220" s="19" t="s">
        <v>3935</v>
      </c>
      <c r="C220" s="15" t="s">
        <v>3916</v>
      </c>
      <c r="D220" s="20" t="s">
        <v>3928</v>
      </c>
      <c r="E220" s="15" t="s">
        <v>3934</v>
      </c>
    </row>
    <row r="221" spans="1:5">
      <c r="A221" s="16" t="str">
        <f t="shared" si="3"/>
        <v>青森県下北郡東通村</v>
      </c>
      <c r="B221" s="19" t="s">
        <v>3933</v>
      </c>
      <c r="C221" s="15" t="s">
        <v>3916</v>
      </c>
      <c r="D221" s="20" t="s">
        <v>3928</v>
      </c>
      <c r="E221" s="15" t="s">
        <v>3932</v>
      </c>
    </row>
    <row r="222" spans="1:5">
      <c r="A222" s="16" t="str">
        <f t="shared" si="3"/>
        <v>青森県下北郡風間浦村</v>
      </c>
      <c r="B222" s="19" t="s">
        <v>3931</v>
      </c>
      <c r="C222" s="15" t="s">
        <v>3916</v>
      </c>
      <c r="D222" s="20" t="s">
        <v>3928</v>
      </c>
      <c r="E222" s="15" t="s">
        <v>3930</v>
      </c>
    </row>
    <row r="223" spans="1:5">
      <c r="A223" s="16" t="str">
        <f t="shared" si="3"/>
        <v>青森県下北郡佐井村</v>
      </c>
      <c r="B223" s="19" t="s">
        <v>3929</v>
      </c>
      <c r="C223" s="15" t="s">
        <v>3916</v>
      </c>
      <c r="D223" s="20" t="s">
        <v>3928</v>
      </c>
      <c r="E223" s="15" t="s">
        <v>3927</v>
      </c>
    </row>
    <row r="224" spans="1:5">
      <c r="A224" s="16" t="str">
        <f t="shared" si="3"/>
        <v>青森県三戸郡三戸町</v>
      </c>
      <c r="B224" s="19" t="s">
        <v>3926</v>
      </c>
      <c r="C224" s="15" t="s">
        <v>3916</v>
      </c>
      <c r="D224" s="20" t="s">
        <v>3915</v>
      </c>
      <c r="E224" s="15" t="s">
        <v>3925</v>
      </c>
    </row>
    <row r="225" spans="1:5">
      <c r="A225" s="16" t="str">
        <f t="shared" si="3"/>
        <v>青森県三戸郡五戸町</v>
      </c>
      <c r="B225" s="19" t="s">
        <v>3924</v>
      </c>
      <c r="C225" s="15" t="s">
        <v>3916</v>
      </c>
      <c r="D225" s="20" t="s">
        <v>3915</v>
      </c>
      <c r="E225" s="15" t="s">
        <v>3923</v>
      </c>
    </row>
    <row r="226" spans="1:5">
      <c r="A226" s="16" t="str">
        <f t="shared" si="3"/>
        <v>青森県三戸郡田子町</v>
      </c>
      <c r="B226" s="19" t="s">
        <v>3922</v>
      </c>
      <c r="C226" s="15" t="s">
        <v>3916</v>
      </c>
      <c r="D226" s="20" t="s">
        <v>3915</v>
      </c>
      <c r="E226" s="15" t="s">
        <v>3921</v>
      </c>
    </row>
    <row r="227" spans="1:5">
      <c r="A227" s="16" t="str">
        <f t="shared" si="3"/>
        <v>青森県三戸郡南部町</v>
      </c>
      <c r="B227" s="19" t="s">
        <v>3920</v>
      </c>
      <c r="C227" s="15" t="s">
        <v>3916</v>
      </c>
      <c r="D227" s="20" t="s">
        <v>3915</v>
      </c>
      <c r="E227" s="15" t="s">
        <v>1390</v>
      </c>
    </row>
    <row r="228" spans="1:5">
      <c r="A228" s="16" t="str">
        <f t="shared" si="3"/>
        <v>青森県三戸郡階上町</v>
      </c>
      <c r="B228" s="19" t="s">
        <v>3919</v>
      </c>
      <c r="C228" s="15" t="s">
        <v>3916</v>
      </c>
      <c r="D228" s="20" t="s">
        <v>3915</v>
      </c>
      <c r="E228" s="15" t="s">
        <v>3918</v>
      </c>
    </row>
    <row r="229" spans="1:5">
      <c r="A229" s="16" t="str">
        <f t="shared" si="3"/>
        <v>青森県三戸郡新郷村</v>
      </c>
      <c r="B229" s="19" t="s">
        <v>3917</v>
      </c>
      <c r="C229" s="15" t="s">
        <v>3916</v>
      </c>
      <c r="D229" s="20" t="s">
        <v>3915</v>
      </c>
      <c r="E229" s="15" t="s">
        <v>3914</v>
      </c>
    </row>
    <row r="230" spans="1:5">
      <c r="A230" s="16" t="str">
        <f t="shared" si="3"/>
        <v>岩手県盛岡市</v>
      </c>
      <c r="B230" s="19" t="s">
        <v>3913</v>
      </c>
      <c r="C230" s="15" t="s">
        <v>3839</v>
      </c>
      <c r="D230" s="20" t="s">
        <v>3912</v>
      </c>
      <c r="E230" s="15"/>
    </row>
    <row r="231" spans="1:5">
      <c r="A231" s="16" t="str">
        <f t="shared" si="3"/>
        <v>岩手県宮古市</v>
      </c>
      <c r="B231" s="19" t="s">
        <v>3911</v>
      </c>
      <c r="C231" s="15" t="s">
        <v>3839</v>
      </c>
      <c r="D231" s="20" t="s">
        <v>3910</v>
      </c>
      <c r="E231" s="15"/>
    </row>
    <row r="232" spans="1:5">
      <c r="A232" s="16" t="str">
        <f t="shared" si="3"/>
        <v>岩手県大船渡市</v>
      </c>
      <c r="B232" s="19" t="s">
        <v>3909</v>
      </c>
      <c r="C232" s="15" t="s">
        <v>3839</v>
      </c>
      <c r="D232" s="20" t="s">
        <v>3908</v>
      </c>
      <c r="E232" s="15"/>
    </row>
    <row r="233" spans="1:5">
      <c r="A233" s="16" t="str">
        <f t="shared" si="3"/>
        <v>岩手県花巻市</v>
      </c>
      <c r="B233" s="19" t="s">
        <v>3907</v>
      </c>
      <c r="C233" s="15" t="s">
        <v>3839</v>
      </c>
      <c r="D233" s="20" t="s">
        <v>3906</v>
      </c>
      <c r="E233" s="15"/>
    </row>
    <row r="234" spans="1:5">
      <c r="A234" s="16" t="str">
        <f t="shared" si="3"/>
        <v>岩手県北上市</v>
      </c>
      <c r="B234" s="19" t="s">
        <v>3905</v>
      </c>
      <c r="C234" s="15" t="s">
        <v>3839</v>
      </c>
      <c r="D234" s="20" t="s">
        <v>3904</v>
      </c>
      <c r="E234" s="15"/>
    </row>
    <row r="235" spans="1:5">
      <c r="A235" s="16" t="str">
        <f t="shared" si="3"/>
        <v>岩手県久慈市</v>
      </c>
      <c r="B235" s="19" t="s">
        <v>3903</v>
      </c>
      <c r="C235" s="15" t="s">
        <v>3839</v>
      </c>
      <c r="D235" s="20" t="s">
        <v>3902</v>
      </c>
      <c r="E235" s="15"/>
    </row>
    <row r="236" spans="1:5">
      <c r="A236" s="16" t="str">
        <f t="shared" si="3"/>
        <v>岩手県遠野市</v>
      </c>
      <c r="B236" s="19" t="s">
        <v>3901</v>
      </c>
      <c r="C236" s="15" t="s">
        <v>3839</v>
      </c>
      <c r="D236" s="20" t="s">
        <v>3900</v>
      </c>
      <c r="E236" s="15"/>
    </row>
    <row r="237" spans="1:5">
      <c r="A237" s="16" t="str">
        <f t="shared" si="3"/>
        <v>岩手県一関市</v>
      </c>
      <c r="B237" s="19" t="s">
        <v>3899</v>
      </c>
      <c r="C237" s="15" t="s">
        <v>3839</v>
      </c>
      <c r="D237" s="20" t="s">
        <v>3898</v>
      </c>
      <c r="E237" s="15"/>
    </row>
    <row r="238" spans="1:5">
      <c r="A238" s="16" t="str">
        <f t="shared" si="3"/>
        <v>岩手県陸前高田市</v>
      </c>
      <c r="B238" s="19" t="s">
        <v>3897</v>
      </c>
      <c r="C238" s="15" t="s">
        <v>3839</v>
      </c>
      <c r="D238" s="20" t="s">
        <v>3896</v>
      </c>
      <c r="E238" s="15"/>
    </row>
    <row r="239" spans="1:5">
      <c r="A239" s="16" t="str">
        <f t="shared" si="3"/>
        <v>岩手県釜石市</v>
      </c>
      <c r="B239" s="19" t="s">
        <v>3895</v>
      </c>
      <c r="C239" s="15" t="s">
        <v>3839</v>
      </c>
      <c r="D239" s="20" t="s">
        <v>3894</v>
      </c>
      <c r="E239" s="15"/>
    </row>
    <row r="240" spans="1:5">
      <c r="A240" s="16" t="str">
        <f t="shared" si="3"/>
        <v>岩手県二戸市</v>
      </c>
      <c r="B240" s="19" t="s">
        <v>3893</v>
      </c>
      <c r="C240" s="15" t="s">
        <v>3839</v>
      </c>
      <c r="D240" s="20" t="s">
        <v>3892</v>
      </c>
      <c r="E240" s="15"/>
    </row>
    <row r="241" spans="1:5">
      <c r="A241" s="16" t="str">
        <f t="shared" si="3"/>
        <v>岩手県八幡平市</v>
      </c>
      <c r="B241" s="19" t="s">
        <v>3891</v>
      </c>
      <c r="C241" s="15" t="s">
        <v>3839</v>
      </c>
      <c r="D241" s="20" t="s">
        <v>3890</v>
      </c>
      <c r="E241" s="15"/>
    </row>
    <row r="242" spans="1:5">
      <c r="A242" s="16" t="str">
        <f t="shared" si="3"/>
        <v>岩手県奥州市</v>
      </c>
      <c r="B242" s="19" t="s">
        <v>3889</v>
      </c>
      <c r="C242" s="15" t="s">
        <v>3839</v>
      </c>
      <c r="D242" s="20" t="s">
        <v>3888</v>
      </c>
      <c r="E242" s="15"/>
    </row>
    <row r="243" spans="1:5">
      <c r="A243" s="16" t="str">
        <f t="shared" si="3"/>
        <v>岩手県滝沢市</v>
      </c>
      <c r="B243" s="19" t="s">
        <v>3887</v>
      </c>
      <c r="C243" s="15" t="s">
        <v>3839</v>
      </c>
      <c r="D243" s="20" t="s">
        <v>3886</v>
      </c>
      <c r="E243" s="15"/>
    </row>
    <row r="244" spans="1:5">
      <c r="A244" s="16" t="str">
        <f t="shared" si="3"/>
        <v>岩手県岩手郡雫石町</v>
      </c>
      <c r="B244" s="19" t="s">
        <v>3885</v>
      </c>
      <c r="C244" s="15" t="s">
        <v>3839</v>
      </c>
      <c r="D244" s="20" t="s">
        <v>3880</v>
      </c>
      <c r="E244" s="15" t="s">
        <v>3884</v>
      </c>
    </row>
    <row r="245" spans="1:5">
      <c r="A245" s="16" t="str">
        <f t="shared" si="3"/>
        <v>岩手県岩手郡葛巻町</v>
      </c>
      <c r="B245" s="19" t="s">
        <v>3883</v>
      </c>
      <c r="C245" s="15" t="s">
        <v>3839</v>
      </c>
      <c r="D245" s="20" t="s">
        <v>3880</v>
      </c>
      <c r="E245" s="15" t="s">
        <v>3882</v>
      </c>
    </row>
    <row r="246" spans="1:5">
      <c r="A246" s="16" t="str">
        <f t="shared" si="3"/>
        <v>岩手県岩手郡岩手町</v>
      </c>
      <c r="B246" s="19" t="s">
        <v>3881</v>
      </c>
      <c r="C246" s="15" t="s">
        <v>3839</v>
      </c>
      <c r="D246" s="20" t="s">
        <v>3880</v>
      </c>
      <c r="E246" s="15" t="s">
        <v>3879</v>
      </c>
    </row>
    <row r="247" spans="1:5">
      <c r="A247" s="16" t="str">
        <f t="shared" si="3"/>
        <v>岩手県紫波郡紫波町</v>
      </c>
      <c r="B247" s="19" t="s">
        <v>3878</v>
      </c>
      <c r="C247" s="15" t="s">
        <v>3839</v>
      </c>
      <c r="D247" s="20" t="s">
        <v>3875</v>
      </c>
      <c r="E247" s="15" t="s">
        <v>3877</v>
      </c>
    </row>
    <row r="248" spans="1:5">
      <c r="A248" s="16" t="str">
        <f t="shared" si="3"/>
        <v>岩手県紫波郡矢巾町</v>
      </c>
      <c r="B248" s="19" t="s">
        <v>3876</v>
      </c>
      <c r="C248" s="15" t="s">
        <v>3839</v>
      </c>
      <c r="D248" s="20" t="s">
        <v>3875</v>
      </c>
      <c r="E248" s="15" t="s">
        <v>3874</v>
      </c>
    </row>
    <row r="249" spans="1:5">
      <c r="A249" s="16" t="str">
        <f t="shared" si="3"/>
        <v>岩手県和賀郡西和賀町</v>
      </c>
      <c r="B249" s="19" t="s">
        <v>3873</v>
      </c>
      <c r="C249" s="15" t="s">
        <v>3839</v>
      </c>
      <c r="D249" s="20" t="s">
        <v>3872</v>
      </c>
      <c r="E249" s="15" t="s">
        <v>3871</v>
      </c>
    </row>
    <row r="250" spans="1:5">
      <c r="A250" s="16" t="str">
        <f t="shared" si="3"/>
        <v>岩手県胆沢郡金ケ崎町</v>
      </c>
      <c r="B250" s="19" t="s">
        <v>3870</v>
      </c>
      <c r="C250" s="15" t="s">
        <v>3839</v>
      </c>
      <c r="D250" s="20" t="s">
        <v>3869</v>
      </c>
      <c r="E250" s="15" t="s">
        <v>3868</v>
      </c>
    </row>
    <row r="251" spans="1:5">
      <c r="A251" s="16" t="str">
        <f t="shared" si="3"/>
        <v>岩手県西磐井郡平泉町</v>
      </c>
      <c r="B251" s="19" t="s">
        <v>3867</v>
      </c>
      <c r="C251" s="15" t="s">
        <v>3839</v>
      </c>
      <c r="D251" s="20" t="s">
        <v>3866</v>
      </c>
      <c r="E251" s="15" t="s">
        <v>3865</v>
      </c>
    </row>
    <row r="252" spans="1:5">
      <c r="A252" s="16" t="str">
        <f t="shared" si="3"/>
        <v>岩手県気仙郡住田町</v>
      </c>
      <c r="B252" s="19" t="s">
        <v>3864</v>
      </c>
      <c r="C252" s="15" t="s">
        <v>3839</v>
      </c>
      <c r="D252" s="20" t="s">
        <v>3863</v>
      </c>
      <c r="E252" s="15" t="s">
        <v>3862</v>
      </c>
    </row>
    <row r="253" spans="1:5">
      <c r="A253" s="16" t="str">
        <f t="shared" si="3"/>
        <v>岩手県上閉伊郡大槌町</v>
      </c>
      <c r="B253" s="19" t="s">
        <v>3861</v>
      </c>
      <c r="C253" s="15" t="s">
        <v>3839</v>
      </c>
      <c r="D253" s="20" t="s">
        <v>3860</v>
      </c>
      <c r="E253" s="15" t="s">
        <v>3859</v>
      </c>
    </row>
    <row r="254" spans="1:5">
      <c r="A254" s="16" t="str">
        <f t="shared" si="3"/>
        <v>岩手県下閉伊郡山田町</v>
      </c>
      <c r="B254" s="19" t="s">
        <v>3858</v>
      </c>
      <c r="C254" s="15" t="s">
        <v>3839</v>
      </c>
      <c r="D254" s="20" t="s">
        <v>3851</v>
      </c>
      <c r="E254" s="15" t="s">
        <v>3857</v>
      </c>
    </row>
    <row r="255" spans="1:5">
      <c r="A255" s="16" t="str">
        <f t="shared" si="3"/>
        <v>岩手県下閉伊郡岩泉町</v>
      </c>
      <c r="B255" s="19" t="s">
        <v>3856</v>
      </c>
      <c r="C255" s="15" t="s">
        <v>3839</v>
      </c>
      <c r="D255" s="20" t="s">
        <v>3851</v>
      </c>
      <c r="E255" s="15" t="s">
        <v>3855</v>
      </c>
    </row>
    <row r="256" spans="1:5">
      <c r="A256" s="16" t="str">
        <f t="shared" si="3"/>
        <v>岩手県下閉伊郡田野畑村</v>
      </c>
      <c r="B256" s="19" t="s">
        <v>3854</v>
      </c>
      <c r="C256" s="15" t="s">
        <v>3839</v>
      </c>
      <c r="D256" s="20" t="s">
        <v>3851</v>
      </c>
      <c r="E256" s="15" t="s">
        <v>3853</v>
      </c>
    </row>
    <row r="257" spans="1:5">
      <c r="A257" s="16" t="str">
        <f t="shared" si="3"/>
        <v>岩手県下閉伊郡普代村</v>
      </c>
      <c r="B257" s="19" t="s">
        <v>3852</v>
      </c>
      <c r="C257" s="15" t="s">
        <v>3839</v>
      </c>
      <c r="D257" s="20" t="s">
        <v>3851</v>
      </c>
      <c r="E257" s="15" t="s">
        <v>3850</v>
      </c>
    </row>
    <row r="258" spans="1:5">
      <c r="A258" s="16" t="str">
        <f t="shared" ref="A258:A321" si="4">C258&amp;D258&amp;E258</f>
        <v>岩手県九戸郡軽米町</v>
      </c>
      <c r="B258" s="19" t="s">
        <v>3849</v>
      </c>
      <c r="C258" s="15" t="s">
        <v>3839</v>
      </c>
      <c r="D258" s="20" t="s">
        <v>3842</v>
      </c>
      <c r="E258" s="15" t="s">
        <v>3848</v>
      </c>
    </row>
    <row r="259" spans="1:5">
      <c r="A259" s="16" t="str">
        <f t="shared" si="4"/>
        <v>岩手県九戸郡野田村</v>
      </c>
      <c r="B259" s="19" t="s">
        <v>3847</v>
      </c>
      <c r="C259" s="15" t="s">
        <v>3839</v>
      </c>
      <c r="D259" s="20" t="s">
        <v>3842</v>
      </c>
      <c r="E259" s="15" t="s">
        <v>3846</v>
      </c>
    </row>
    <row r="260" spans="1:5">
      <c r="A260" s="16" t="str">
        <f t="shared" si="4"/>
        <v>岩手県九戸郡九戸村</v>
      </c>
      <c r="B260" s="19" t="s">
        <v>3845</v>
      </c>
      <c r="C260" s="15" t="s">
        <v>3839</v>
      </c>
      <c r="D260" s="20" t="s">
        <v>3842</v>
      </c>
      <c r="E260" s="15" t="s">
        <v>3844</v>
      </c>
    </row>
    <row r="261" spans="1:5">
      <c r="A261" s="16" t="str">
        <f t="shared" si="4"/>
        <v>岩手県九戸郡洋野町</v>
      </c>
      <c r="B261" s="19" t="s">
        <v>3843</v>
      </c>
      <c r="C261" s="15" t="s">
        <v>3839</v>
      </c>
      <c r="D261" s="20" t="s">
        <v>3842</v>
      </c>
      <c r="E261" s="15" t="s">
        <v>3841</v>
      </c>
    </row>
    <row r="262" spans="1:5">
      <c r="A262" s="16" t="str">
        <f t="shared" si="4"/>
        <v>岩手県二戸郡一戸町</v>
      </c>
      <c r="B262" s="19" t="s">
        <v>3840</v>
      </c>
      <c r="C262" s="15" t="s">
        <v>3839</v>
      </c>
      <c r="D262" s="20" t="s">
        <v>3838</v>
      </c>
      <c r="E262" s="15" t="s">
        <v>3837</v>
      </c>
    </row>
    <row r="263" spans="1:5">
      <c r="A263" s="16" t="str">
        <f t="shared" si="4"/>
        <v>宮城県仙台市青葉区</v>
      </c>
      <c r="B263" s="17" t="s">
        <v>3836</v>
      </c>
      <c r="C263" s="15" t="s">
        <v>3753</v>
      </c>
      <c r="D263" s="18" t="s">
        <v>3828</v>
      </c>
      <c r="E263" s="16" t="s">
        <v>2838</v>
      </c>
    </row>
    <row r="264" spans="1:5">
      <c r="A264" s="16" t="str">
        <f t="shared" si="4"/>
        <v>宮城県仙台市宮城野区</v>
      </c>
      <c r="B264" s="17" t="s">
        <v>3835</v>
      </c>
      <c r="C264" s="15" t="s">
        <v>3753</v>
      </c>
      <c r="D264" s="18" t="s">
        <v>3828</v>
      </c>
      <c r="E264" s="16" t="s">
        <v>3834</v>
      </c>
    </row>
    <row r="265" spans="1:5">
      <c r="A265" s="16" t="str">
        <f t="shared" si="4"/>
        <v>宮城県仙台市若林区</v>
      </c>
      <c r="B265" s="17" t="s">
        <v>3833</v>
      </c>
      <c r="C265" s="15" t="s">
        <v>3753</v>
      </c>
      <c r="D265" s="18" t="s">
        <v>3828</v>
      </c>
      <c r="E265" s="16" t="s">
        <v>3832</v>
      </c>
    </row>
    <row r="266" spans="1:5">
      <c r="A266" s="16" t="str">
        <f t="shared" si="4"/>
        <v>宮城県仙台市太白区</v>
      </c>
      <c r="B266" s="17" t="s">
        <v>3831</v>
      </c>
      <c r="C266" s="15" t="s">
        <v>3753</v>
      </c>
      <c r="D266" s="18" t="s">
        <v>3828</v>
      </c>
      <c r="E266" s="16" t="s">
        <v>3830</v>
      </c>
    </row>
    <row r="267" spans="1:5">
      <c r="A267" s="16" t="str">
        <f t="shared" si="4"/>
        <v>宮城県仙台市泉区</v>
      </c>
      <c r="B267" s="17" t="s">
        <v>3829</v>
      </c>
      <c r="C267" s="15" t="s">
        <v>3753</v>
      </c>
      <c r="D267" s="18" t="s">
        <v>3828</v>
      </c>
      <c r="E267" s="16" t="s">
        <v>2840</v>
      </c>
    </row>
    <row r="268" spans="1:5">
      <c r="A268" s="16" t="str">
        <f t="shared" si="4"/>
        <v>宮城県石巻市</v>
      </c>
      <c r="B268" s="19" t="s">
        <v>3827</v>
      </c>
      <c r="C268" s="15" t="s">
        <v>3753</v>
      </c>
      <c r="D268" s="20" t="s">
        <v>3826</v>
      </c>
      <c r="E268" s="15"/>
    </row>
    <row r="269" spans="1:5">
      <c r="A269" s="16" t="str">
        <f t="shared" si="4"/>
        <v>宮城県塩竈市</v>
      </c>
      <c r="B269" s="19" t="s">
        <v>3825</v>
      </c>
      <c r="C269" s="15" t="s">
        <v>3753</v>
      </c>
      <c r="D269" s="20" t="s">
        <v>3824</v>
      </c>
      <c r="E269" s="15"/>
    </row>
    <row r="270" spans="1:5">
      <c r="A270" s="16" t="str">
        <f t="shared" si="4"/>
        <v>宮城県気仙沼市</v>
      </c>
      <c r="B270" s="19" t="s">
        <v>3823</v>
      </c>
      <c r="C270" s="15" t="s">
        <v>3753</v>
      </c>
      <c r="D270" s="20" t="s">
        <v>3822</v>
      </c>
      <c r="E270" s="15"/>
    </row>
    <row r="271" spans="1:5">
      <c r="A271" s="16" t="str">
        <f t="shared" si="4"/>
        <v>宮城県白石市</v>
      </c>
      <c r="B271" s="19" t="s">
        <v>3821</v>
      </c>
      <c r="C271" s="15" t="s">
        <v>3753</v>
      </c>
      <c r="D271" s="20" t="s">
        <v>3820</v>
      </c>
      <c r="E271" s="15"/>
    </row>
    <row r="272" spans="1:5">
      <c r="A272" s="16" t="str">
        <f t="shared" si="4"/>
        <v>宮城県名取市</v>
      </c>
      <c r="B272" s="19" t="s">
        <v>3819</v>
      </c>
      <c r="C272" s="15" t="s">
        <v>3753</v>
      </c>
      <c r="D272" s="20" t="s">
        <v>3818</v>
      </c>
      <c r="E272" s="15"/>
    </row>
    <row r="273" spans="1:5">
      <c r="A273" s="16" t="str">
        <f t="shared" si="4"/>
        <v>宮城県角田市</v>
      </c>
      <c r="B273" s="19" t="s">
        <v>3817</v>
      </c>
      <c r="C273" s="15" t="s">
        <v>3753</v>
      </c>
      <c r="D273" s="20" t="s">
        <v>3816</v>
      </c>
      <c r="E273" s="15"/>
    </row>
    <row r="274" spans="1:5">
      <c r="A274" s="16" t="str">
        <f t="shared" si="4"/>
        <v>宮城県多賀城市</v>
      </c>
      <c r="B274" s="19" t="s">
        <v>3815</v>
      </c>
      <c r="C274" s="15" t="s">
        <v>3753</v>
      </c>
      <c r="D274" s="20" t="s">
        <v>3814</v>
      </c>
      <c r="E274" s="15"/>
    </row>
    <row r="275" spans="1:5">
      <c r="A275" s="16" t="str">
        <f t="shared" si="4"/>
        <v>宮城県岩沼市</v>
      </c>
      <c r="B275" s="19" t="s">
        <v>3813</v>
      </c>
      <c r="C275" s="15" t="s">
        <v>3753</v>
      </c>
      <c r="D275" s="20" t="s">
        <v>3812</v>
      </c>
      <c r="E275" s="15"/>
    </row>
    <row r="276" spans="1:5">
      <c r="A276" s="16" t="str">
        <f t="shared" si="4"/>
        <v>宮城県登米市</v>
      </c>
      <c r="B276" s="19" t="s">
        <v>3811</v>
      </c>
      <c r="C276" s="15" t="s">
        <v>3753</v>
      </c>
      <c r="D276" s="20" t="s">
        <v>3810</v>
      </c>
      <c r="E276" s="15"/>
    </row>
    <row r="277" spans="1:5">
      <c r="A277" s="16" t="str">
        <f t="shared" si="4"/>
        <v>宮城県栗原市</v>
      </c>
      <c r="B277" s="19" t="s">
        <v>3809</v>
      </c>
      <c r="C277" s="15" t="s">
        <v>3753</v>
      </c>
      <c r="D277" s="20" t="s">
        <v>3808</v>
      </c>
      <c r="E277" s="15"/>
    </row>
    <row r="278" spans="1:5">
      <c r="A278" s="16" t="str">
        <f t="shared" si="4"/>
        <v>宮城県東松島市</v>
      </c>
      <c r="B278" s="19" t="s">
        <v>3807</v>
      </c>
      <c r="C278" s="15" t="s">
        <v>3753</v>
      </c>
      <c r="D278" s="20" t="s">
        <v>3806</v>
      </c>
      <c r="E278" s="15"/>
    </row>
    <row r="279" spans="1:5">
      <c r="A279" s="16" t="str">
        <f t="shared" si="4"/>
        <v>宮城県大崎市</v>
      </c>
      <c r="B279" s="19" t="s">
        <v>3805</v>
      </c>
      <c r="C279" s="15" t="s">
        <v>3753</v>
      </c>
      <c r="D279" s="20" t="s">
        <v>3804</v>
      </c>
      <c r="E279" s="15"/>
    </row>
    <row r="280" spans="1:5">
      <c r="A280" s="16" t="str">
        <f t="shared" si="4"/>
        <v>宮城県富谷市</v>
      </c>
      <c r="B280" s="19" t="s">
        <v>3803</v>
      </c>
      <c r="C280" s="15" t="s">
        <v>3753</v>
      </c>
      <c r="D280" s="20" t="s">
        <v>3802</v>
      </c>
      <c r="E280" s="15"/>
    </row>
    <row r="281" spans="1:5">
      <c r="A281" s="16" t="str">
        <f t="shared" si="4"/>
        <v>宮城県刈田郡蔵王町</v>
      </c>
      <c r="B281" s="19" t="s">
        <v>3801</v>
      </c>
      <c r="C281" s="15" t="s">
        <v>3753</v>
      </c>
      <c r="D281" s="20" t="s">
        <v>3798</v>
      </c>
      <c r="E281" s="15" t="s">
        <v>3800</v>
      </c>
    </row>
    <row r="282" spans="1:5">
      <c r="A282" s="16" t="str">
        <f t="shared" si="4"/>
        <v>宮城県刈田郡七ヶ宿町</v>
      </c>
      <c r="B282" s="19" t="s">
        <v>3799</v>
      </c>
      <c r="C282" s="15" t="s">
        <v>3753</v>
      </c>
      <c r="D282" s="20" t="s">
        <v>3798</v>
      </c>
      <c r="E282" s="15" t="s">
        <v>3797</v>
      </c>
    </row>
    <row r="283" spans="1:5">
      <c r="A283" s="16" t="str">
        <f t="shared" si="4"/>
        <v>宮城県柴田郡大河原町</v>
      </c>
      <c r="B283" s="19" t="s">
        <v>3796</v>
      </c>
      <c r="C283" s="15" t="s">
        <v>3753</v>
      </c>
      <c r="D283" s="20" t="s">
        <v>3789</v>
      </c>
      <c r="E283" s="15" t="s">
        <v>3795</v>
      </c>
    </row>
    <row r="284" spans="1:5">
      <c r="A284" s="16" t="str">
        <f t="shared" si="4"/>
        <v>宮城県柴田郡村田町</v>
      </c>
      <c r="B284" s="19" t="s">
        <v>3794</v>
      </c>
      <c r="C284" s="15" t="s">
        <v>3753</v>
      </c>
      <c r="D284" s="20" t="s">
        <v>3789</v>
      </c>
      <c r="E284" s="15" t="s">
        <v>3793</v>
      </c>
    </row>
    <row r="285" spans="1:5">
      <c r="A285" s="16" t="str">
        <f t="shared" si="4"/>
        <v>宮城県柴田郡柴田町</v>
      </c>
      <c r="B285" s="19" t="s">
        <v>3792</v>
      </c>
      <c r="C285" s="15" t="s">
        <v>3753</v>
      </c>
      <c r="D285" s="20" t="s">
        <v>3789</v>
      </c>
      <c r="E285" s="15" t="s">
        <v>3791</v>
      </c>
    </row>
    <row r="286" spans="1:5">
      <c r="A286" s="16" t="str">
        <f t="shared" si="4"/>
        <v>宮城県柴田郡川崎町</v>
      </c>
      <c r="B286" s="19" t="s">
        <v>3790</v>
      </c>
      <c r="C286" s="15" t="s">
        <v>3753</v>
      </c>
      <c r="D286" s="20" t="s">
        <v>3789</v>
      </c>
      <c r="E286" s="15" t="s">
        <v>809</v>
      </c>
    </row>
    <row r="287" spans="1:5">
      <c r="A287" s="16" t="str">
        <f t="shared" si="4"/>
        <v>宮城県伊具郡丸森町</v>
      </c>
      <c r="B287" s="19" t="s">
        <v>3788</v>
      </c>
      <c r="C287" s="15" t="s">
        <v>3753</v>
      </c>
      <c r="D287" s="20" t="s">
        <v>3787</v>
      </c>
      <c r="E287" s="15" t="s">
        <v>3786</v>
      </c>
    </row>
    <row r="288" spans="1:5">
      <c r="A288" s="16" t="str">
        <f t="shared" si="4"/>
        <v>宮城県亘理郡亘理町</v>
      </c>
      <c r="B288" s="19" t="s">
        <v>3785</v>
      </c>
      <c r="C288" s="15" t="s">
        <v>3753</v>
      </c>
      <c r="D288" s="20" t="s">
        <v>3782</v>
      </c>
      <c r="E288" s="15" t="s">
        <v>3784</v>
      </c>
    </row>
    <row r="289" spans="1:5">
      <c r="A289" s="16" t="str">
        <f t="shared" si="4"/>
        <v>宮城県亘理郡山元町</v>
      </c>
      <c r="B289" s="19" t="s">
        <v>3783</v>
      </c>
      <c r="C289" s="15" t="s">
        <v>3753</v>
      </c>
      <c r="D289" s="20" t="s">
        <v>3782</v>
      </c>
      <c r="E289" s="15" t="s">
        <v>3781</v>
      </c>
    </row>
    <row r="290" spans="1:5">
      <c r="A290" s="16" t="str">
        <f t="shared" si="4"/>
        <v>宮城県宮城郡松島町</v>
      </c>
      <c r="B290" s="19" t="s">
        <v>3780</v>
      </c>
      <c r="C290" s="15" t="s">
        <v>3753</v>
      </c>
      <c r="D290" s="20" t="s">
        <v>3775</v>
      </c>
      <c r="E290" s="15" t="s">
        <v>3779</v>
      </c>
    </row>
    <row r="291" spans="1:5">
      <c r="A291" s="16" t="str">
        <f t="shared" si="4"/>
        <v>宮城県宮城郡七ヶ浜町</v>
      </c>
      <c r="B291" s="19" t="s">
        <v>3778</v>
      </c>
      <c r="C291" s="15" t="s">
        <v>3753</v>
      </c>
      <c r="D291" s="20" t="s">
        <v>3775</v>
      </c>
      <c r="E291" s="15" t="s">
        <v>3777</v>
      </c>
    </row>
    <row r="292" spans="1:5">
      <c r="A292" s="16" t="str">
        <f t="shared" si="4"/>
        <v>宮城県宮城郡利府町</v>
      </c>
      <c r="B292" s="19" t="s">
        <v>3776</v>
      </c>
      <c r="C292" s="15" t="s">
        <v>3753</v>
      </c>
      <c r="D292" s="20" t="s">
        <v>3775</v>
      </c>
      <c r="E292" s="15" t="s">
        <v>3774</v>
      </c>
    </row>
    <row r="293" spans="1:5">
      <c r="A293" s="16" t="str">
        <f t="shared" si="4"/>
        <v>宮城県黒川郡大和町</v>
      </c>
      <c r="B293" s="19" t="s">
        <v>3773</v>
      </c>
      <c r="C293" s="15" t="s">
        <v>3753</v>
      </c>
      <c r="D293" s="20" t="s">
        <v>3768</v>
      </c>
      <c r="E293" s="15" t="s">
        <v>3772</v>
      </c>
    </row>
    <row r="294" spans="1:5">
      <c r="A294" s="16" t="str">
        <f t="shared" si="4"/>
        <v>宮城県黒川郡大郷町</v>
      </c>
      <c r="B294" s="19" t="s">
        <v>3771</v>
      </c>
      <c r="C294" s="15" t="s">
        <v>3753</v>
      </c>
      <c r="D294" s="20" t="s">
        <v>3768</v>
      </c>
      <c r="E294" s="15" t="s">
        <v>3770</v>
      </c>
    </row>
    <row r="295" spans="1:5">
      <c r="A295" s="16" t="str">
        <f t="shared" si="4"/>
        <v>宮城県黒川郡大衡村</v>
      </c>
      <c r="B295" s="19" t="s">
        <v>3769</v>
      </c>
      <c r="C295" s="15" t="s">
        <v>3753</v>
      </c>
      <c r="D295" s="20" t="s">
        <v>3768</v>
      </c>
      <c r="E295" s="15" t="s">
        <v>3767</v>
      </c>
    </row>
    <row r="296" spans="1:5">
      <c r="A296" s="16" t="str">
        <f t="shared" si="4"/>
        <v>宮城県加美郡色麻町</v>
      </c>
      <c r="B296" s="19" t="s">
        <v>3766</v>
      </c>
      <c r="C296" s="15" t="s">
        <v>3753</v>
      </c>
      <c r="D296" s="20" t="s">
        <v>3763</v>
      </c>
      <c r="E296" s="15" t="s">
        <v>3765</v>
      </c>
    </row>
    <row r="297" spans="1:5">
      <c r="A297" s="16" t="str">
        <f t="shared" si="4"/>
        <v>宮城県加美郡加美町</v>
      </c>
      <c r="B297" s="19" t="s">
        <v>3764</v>
      </c>
      <c r="C297" s="15" t="s">
        <v>3753</v>
      </c>
      <c r="D297" s="20" t="s">
        <v>3763</v>
      </c>
      <c r="E297" s="15" t="s">
        <v>3762</v>
      </c>
    </row>
    <row r="298" spans="1:5">
      <c r="A298" s="16" t="str">
        <f t="shared" si="4"/>
        <v>宮城県遠田郡涌谷町</v>
      </c>
      <c r="B298" s="19" t="s">
        <v>3761</v>
      </c>
      <c r="C298" s="15" t="s">
        <v>3753</v>
      </c>
      <c r="D298" s="20" t="s">
        <v>3758</v>
      </c>
      <c r="E298" s="15" t="s">
        <v>3760</v>
      </c>
    </row>
    <row r="299" spans="1:5">
      <c r="A299" s="16" t="str">
        <f t="shared" si="4"/>
        <v>宮城県遠田郡美里町</v>
      </c>
      <c r="B299" s="19" t="s">
        <v>3759</v>
      </c>
      <c r="C299" s="15" t="s">
        <v>3753</v>
      </c>
      <c r="D299" s="20" t="s">
        <v>3758</v>
      </c>
      <c r="E299" s="15" t="s">
        <v>660</v>
      </c>
    </row>
    <row r="300" spans="1:5">
      <c r="A300" s="16" t="str">
        <f t="shared" si="4"/>
        <v>宮城県牡鹿郡女川町</v>
      </c>
      <c r="B300" s="19" t="s">
        <v>3757</v>
      </c>
      <c r="C300" s="15" t="s">
        <v>3753</v>
      </c>
      <c r="D300" s="20" t="s">
        <v>3756</v>
      </c>
      <c r="E300" s="15" t="s">
        <v>3755</v>
      </c>
    </row>
    <row r="301" spans="1:5">
      <c r="A301" s="16" t="str">
        <f t="shared" si="4"/>
        <v>宮城県本吉郡南三陸町</v>
      </c>
      <c r="B301" s="19" t="s">
        <v>3754</v>
      </c>
      <c r="C301" s="15" t="s">
        <v>3753</v>
      </c>
      <c r="D301" s="20" t="s">
        <v>3752</v>
      </c>
      <c r="E301" s="15" t="s">
        <v>3751</v>
      </c>
    </row>
    <row r="302" spans="1:5">
      <c r="A302" s="16" t="str">
        <f t="shared" si="4"/>
        <v>秋田県秋田市</v>
      </c>
      <c r="B302" s="19" t="s">
        <v>3750</v>
      </c>
      <c r="C302" s="15" t="s">
        <v>3697</v>
      </c>
      <c r="D302" s="20" t="s">
        <v>3749</v>
      </c>
      <c r="E302" s="15"/>
    </row>
    <row r="303" spans="1:5">
      <c r="A303" s="16" t="str">
        <f t="shared" si="4"/>
        <v>秋田県能代市</v>
      </c>
      <c r="B303" s="19" t="s">
        <v>3748</v>
      </c>
      <c r="C303" s="15" t="s">
        <v>3697</v>
      </c>
      <c r="D303" s="20" t="s">
        <v>3747</v>
      </c>
      <c r="E303" s="15"/>
    </row>
    <row r="304" spans="1:5">
      <c r="A304" s="16" t="str">
        <f t="shared" si="4"/>
        <v>秋田県横手市</v>
      </c>
      <c r="B304" s="19" t="s">
        <v>3746</v>
      </c>
      <c r="C304" s="15" t="s">
        <v>3697</v>
      </c>
      <c r="D304" s="20" t="s">
        <v>3745</v>
      </c>
      <c r="E304" s="15"/>
    </row>
    <row r="305" spans="1:5">
      <c r="A305" s="16" t="str">
        <f t="shared" si="4"/>
        <v>秋田県大館市</v>
      </c>
      <c r="B305" s="19" t="s">
        <v>3744</v>
      </c>
      <c r="C305" s="15" t="s">
        <v>3697</v>
      </c>
      <c r="D305" s="20" t="s">
        <v>3743</v>
      </c>
      <c r="E305" s="15"/>
    </row>
    <row r="306" spans="1:5">
      <c r="A306" s="16" t="str">
        <f t="shared" si="4"/>
        <v>秋田県男鹿市</v>
      </c>
      <c r="B306" s="19" t="s">
        <v>3742</v>
      </c>
      <c r="C306" s="15" t="s">
        <v>3697</v>
      </c>
      <c r="D306" s="20" t="s">
        <v>3741</v>
      </c>
      <c r="E306" s="15"/>
    </row>
    <row r="307" spans="1:5">
      <c r="A307" s="16" t="str">
        <f t="shared" si="4"/>
        <v>秋田県湯沢市</v>
      </c>
      <c r="B307" s="19" t="s">
        <v>3740</v>
      </c>
      <c r="C307" s="15" t="s">
        <v>3697</v>
      </c>
      <c r="D307" s="20" t="s">
        <v>3739</v>
      </c>
      <c r="E307" s="15"/>
    </row>
    <row r="308" spans="1:5">
      <c r="A308" s="16" t="str">
        <f t="shared" si="4"/>
        <v>秋田県鹿角市</v>
      </c>
      <c r="B308" s="19" t="s">
        <v>3738</v>
      </c>
      <c r="C308" s="15" t="s">
        <v>3697</v>
      </c>
      <c r="D308" s="20" t="s">
        <v>3737</v>
      </c>
      <c r="E308" s="15"/>
    </row>
    <row r="309" spans="1:5">
      <c r="A309" s="16" t="str">
        <f t="shared" si="4"/>
        <v>秋田県由利本荘市</v>
      </c>
      <c r="B309" s="19" t="s">
        <v>3736</v>
      </c>
      <c r="C309" s="15" t="s">
        <v>3697</v>
      </c>
      <c r="D309" s="20" t="s">
        <v>3735</v>
      </c>
      <c r="E309" s="15"/>
    </row>
    <row r="310" spans="1:5">
      <c r="A310" s="16" t="str">
        <f t="shared" si="4"/>
        <v>秋田県潟上市</v>
      </c>
      <c r="B310" s="19" t="s">
        <v>3734</v>
      </c>
      <c r="C310" s="15" t="s">
        <v>3697</v>
      </c>
      <c r="D310" s="20" t="s">
        <v>3733</v>
      </c>
      <c r="E310" s="15"/>
    </row>
    <row r="311" spans="1:5">
      <c r="A311" s="16" t="str">
        <f t="shared" si="4"/>
        <v>秋田県大仙市</v>
      </c>
      <c r="B311" s="19" t="s">
        <v>3732</v>
      </c>
      <c r="C311" s="15" t="s">
        <v>3697</v>
      </c>
      <c r="D311" s="20" t="s">
        <v>3731</v>
      </c>
      <c r="E311" s="15"/>
    </row>
    <row r="312" spans="1:5">
      <c r="A312" s="16" t="str">
        <f t="shared" si="4"/>
        <v>秋田県北秋田市</v>
      </c>
      <c r="B312" s="19" t="s">
        <v>3730</v>
      </c>
      <c r="C312" s="15" t="s">
        <v>3697</v>
      </c>
      <c r="D312" s="20" t="s">
        <v>3729</v>
      </c>
      <c r="E312" s="15"/>
    </row>
    <row r="313" spans="1:5">
      <c r="A313" s="16" t="str">
        <f t="shared" si="4"/>
        <v>秋田県にかほ市</v>
      </c>
      <c r="B313" s="19" t="s">
        <v>3728</v>
      </c>
      <c r="C313" s="15" t="s">
        <v>3697</v>
      </c>
      <c r="D313" s="20" t="s">
        <v>3727</v>
      </c>
      <c r="E313" s="15"/>
    </row>
    <row r="314" spans="1:5">
      <c r="A314" s="16" t="str">
        <f t="shared" si="4"/>
        <v>秋田県仙北市</v>
      </c>
      <c r="B314" s="19" t="s">
        <v>3726</v>
      </c>
      <c r="C314" s="15" t="s">
        <v>3697</v>
      </c>
      <c r="D314" s="20" t="s">
        <v>3725</v>
      </c>
      <c r="E314" s="15"/>
    </row>
    <row r="315" spans="1:5">
      <c r="A315" s="16" t="str">
        <f t="shared" si="4"/>
        <v>秋田県鹿角郡小坂町</v>
      </c>
      <c r="B315" s="19" t="s">
        <v>3724</v>
      </c>
      <c r="C315" s="15" t="s">
        <v>3697</v>
      </c>
      <c r="D315" s="20" t="s">
        <v>3723</v>
      </c>
      <c r="E315" s="15" t="s">
        <v>3722</v>
      </c>
    </row>
    <row r="316" spans="1:5">
      <c r="A316" s="16" t="str">
        <f t="shared" si="4"/>
        <v>秋田県北秋田郡上小阿仁村</v>
      </c>
      <c r="B316" s="19" t="s">
        <v>3721</v>
      </c>
      <c r="C316" s="15" t="s">
        <v>3697</v>
      </c>
      <c r="D316" s="20" t="s">
        <v>3720</v>
      </c>
      <c r="E316" s="15" t="s">
        <v>3719</v>
      </c>
    </row>
    <row r="317" spans="1:5">
      <c r="A317" s="16" t="str">
        <f t="shared" si="4"/>
        <v>秋田県山本郡藤里町</v>
      </c>
      <c r="B317" s="19" t="s">
        <v>3718</v>
      </c>
      <c r="C317" s="15" t="s">
        <v>3697</v>
      </c>
      <c r="D317" s="20" t="s">
        <v>3713</v>
      </c>
      <c r="E317" s="15" t="s">
        <v>3717</v>
      </c>
    </row>
    <row r="318" spans="1:5">
      <c r="A318" s="16" t="str">
        <f t="shared" si="4"/>
        <v>秋田県山本郡三種町</v>
      </c>
      <c r="B318" s="19" t="s">
        <v>3716</v>
      </c>
      <c r="C318" s="15" t="s">
        <v>3697</v>
      </c>
      <c r="D318" s="20" t="s">
        <v>3713</v>
      </c>
      <c r="E318" s="15" t="s">
        <v>3715</v>
      </c>
    </row>
    <row r="319" spans="1:5">
      <c r="A319" s="16" t="str">
        <f t="shared" si="4"/>
        <v>秋田県山本郡八峰町</v>
      </c>
      <c r="B319" s="19" t="s">
        <v>3714</v>
      </c>
      <c r="C319" s="15" t="s">
        <v>3697</v>
      </c>
      <c r="D319" s="20" t="s">
        <v>3713</v>
      </c>
      <c r="E319" s="15" t="s">
        <v>3712</v>
      </c>
    </row>
    <row r="320" spans="1:5">
      <c r="A320" s="16" t="str">
        <f t="shared" si="4"/>
        <v>秋田県南秋田郡五城目町</v>
      </c>
      <c r="B320" s="19" t="s">
        <v>3711</v>
      </c>
      <c r="C320" s="15" t="s">
        <v>3697</v>
      </c>
      <c r="D320" s="20" t="s">
        <v>3704</v>
      </c>
      <c r="E320" s="15" t="s">
        <v>3710</v>
      </c>
    </row>
    <row r="321" spans="1:5">
      <c r="A321" s="16" t="str">
        <f t="shared" si="4"/>
        <v>秋田県南秋田郡八郎潟町</v>
      </c>
      <c r="B321" s="19" t="s">
        <v>3709</v>
      </c>
      <c r="C321" s="15" t="s">
        <v>3697</v>
      </c>
      <c r="D321" s="20" t="s">
        <v>3704</v>
      </c>
      <c r="E321" s="15" t="s">
        <v>3708</v>
      </c>
    </row>
    <row r="322" spans="1:5">
      <c r="A322" s="16" t="str">
        <f t="shared" ref="A322:A385" si="5">C322&amp;D322&amp;E322</f>
        <v>秋田県南秋田郡井川町</v>
      </c>
      <c r="B322" s="19" t="s">
        <v>3707</v>
      </c>
      <c r="C322" s="15" t="s">
        <v>3697</v>
      </c>
      <c r="D322" s="20" t="s">
        <v>3704</v>
      </c>
      <c r="E322" s="15" t="s">
        <v>3706</v>
      </c>
    </row>
    <row r="323" spans="1:5">
      <c r="A323" s="16" t="str">
        <f t="shared" si="5"/>
        <v>秋田県南秋田郡大潟村</v>
      </c>
      <c r="B323" s="19" t="s">
        <v>3705</v>
      </c>
      <c r="C323" s="15" t="s">
        <v>3697</v>
      </c>
      <c r="D323" s="20" t="s">
        <v>3704</v>
      </c>
      <c r="E323" s="15" t="s">
        <v>3703</v>
      </c>
    </row>
    <row r="324" spans="1:5">
      <c r="A324" s="16" t="str">
        <f t="shared" si="5"/>
        <v>秋田県仙北郡美郷町</v>
      </c>
      <c r="B324" s="19" t="s">
        <v>3702</v>
      </c>
      <c r="C324" s="15" t="s">
        <v>3697</v>
      </c>
      <c r="D324" s="20" t="s">
        <v>3701</v>
      </c>
      <c r="E324" s="15" t="s">
        <v>500</v>
      </c>
    </row>
    <row r="325" spans="1:5">
      <c r="A325" s="16" t="str">
        <f t="shared" si="5"/>
        <v>秋田県雄勝郡羽後町</v>
      </c>
      <c r="B325" s="19" t="s">
        <v>3700</v>
      </c>
      <c r="C325" s="15" t="s">
        <v>3697</v>
      </c>
      <c r="D325" s="20" t="s">
        <v>3696</v>
      </c>
      <c r="E325" s="15" t="s">
        <v>3699</v>
      </c>
    </row>
    <row r="326" spans="1:5">
      <c r="A326" s="16" t="str">
        <f t="shared" si="5"/>
        <v>秋田県雄勝郡東成瀬村</v>
      </c>
      <c r="B326" s="19" t="s">
        <v>3698</v>
      </c>
      <c r="C326" s="15" t="s">
        <v>3697</v>
      </c>
      <c r="D326" s="20" t="s">
        <v>3696</v>
      </c>
      <c r="E326" s="15" t="s">
        <v>3695</v>
      </c>
    </row>
    <row r="327" spans="1:5">
      <c r="A327" s="16" t="str">
        <f t="shared" si="5"/>
        <v>山形県山形市</v>
      </c>
      <c r="B327" s="19" t="s">
        <v>3694</v>
      </c>
      <c r="C327" s="15" t="s">
        <v>3622</v>
      </c>
      <c r="D327" s="20" t="s">
        <v>3693</v>
      </c>
      <c r="E327" s="15"/>
    </row>
    <row r="328" spans="1:5">
      <c r="A328" s="16" t="str">
        <f t="shared" si="5"/>
        <v>山形県米沢市</v>
      </c>
      <c r="B328" s="19" t="s">
        <v>3692</v>
      </c>
      <c r="C328" s="15" t="s">
        <v>3622</v>
      </c>
      <c r="D328" s="20" t="s">
        <v>3691</v>
      </c>
      <c r="E328" s="15"/>
    </row>
    <row r="329" spans="1:5">
      <c r="A329" s="16" t="str">
        <f t="shared" si="5"/>
        <v>山形県鶴岡市</v>
      </c>
      <c r="B329" s="19" t="s">
        <v>3690</v>
      </c>
      <c r="C329" s="15" t="s">
        <v>3622</v>
      </c>
      <c r="D329" s="20" t="s">
        <v>3689</v>
      </c>
      <c r="E329" s="15"/>
    </row>
    <row r="330" spans="1:5">
      <c r="A330" s="16" t="str">
        <f t="shared" si="5"/>
        <v>山形県酒田市</v>
      </c>
      <c r="B330" s="19" t="s">
        <v>3688</v>
      </c>
      <c r="C330" s="15" t="s">
        <v>3622</v>
      </c>
      <c r="D330" s="20" t="s">
        <v>3687</v>
      </c>
      <c r="E330" s="15"/>
    </row>
    <row r="331" spans="1:5">
      <c r="A331" s="16" t="str">
        <f t="shared" si="5"/>
        <v>山形県新庄市</v>
      </c>
      <c r="B331" s="19" t="s">
        <v>3686</v>
      </c>
      <c r="C331" s="15" t="s">
        <v>3622</v>
      </c>
      <c r="D331" s="20" t="s">
        <v>3685</v>
      </c>
      <c r="E331" s="15"/>
    </row>
    <row r="332" spans="1:5">
      <c r="A332" s="16" t="str">
        <f t="shared" si="5"/>
        <v>山形県寒河江市</v>
      </c>
      <c r="B332" s="19" t="s">
        <v>3684</v>
      </c>
      <c r="C332" s="15" t="s">
        <v>3622</v>
      </c>
      <c r="D332" s="20" t="s">
        <v>3683</v>
      </c>
      <c r="E332" s="15"/>
    </row>
    <row r="333" spans="1:5">
      <c r="A333" s="16" t="str">
        <f t="shared" si="5"/>
        <v>山形県上山市</v>
      </c>
      <c r="B333" s="19" t="s">
        <v>3682</v>
      </c>
      <c r="C333" s="15" t="s">
        <v>3622</v>
      </c>
      <c r="D333" s="20" t="s">
        <v>3681</v>
      </c>
      <c r="E333" s="15"/>
    </row>
    <row r="334" spans="1:5">
      <c r="A334" s="16" t="str">
        <f t="shared" si="5"/>
        <v>山形県村山市</v>
      </c>
      <c r="B334" s="19" t="s">
        <v>3680</v>
      </c>
      <c r="C334" s="15" t="s">
        <v>3622</v>
      </c>
      <c r="D334" s="20" t="s">
        <v>3679</v>
      </c>
      <c r="E334" s="15"/>
    </row>
    <row r="335" spans="1:5">
      <c r="A335" s="16" t="str">
        <f t="shared" si="5"/>
        <v>山形県長井市</v>
      </c>
      <c r="B335" s="19" t="s">
        <v>3678</v>
      </c>
      <c r="C335" s="15" t="s">
        <v>3622</v>
      </c>
      <c r="D335" s="20" t="s">
        <v>3677</v>
      </c>
      <c r="E335" s="15"/>
    </row>
    <row r="336" spans="1:5">
      <c r="A336" s="16" t="str">
        <f t="shared" si="5"/>
        <v>山形県天童市</v>
      </c>
      <c r="B336" s="19" t="s">
        <v>3676</v>
      </c>
      <c r="C336" s="15" t="s">
        <v>3622</v>
      </c>
      <c r="D336" s="20" t="s">
        <v>3675</v>
      </c>
      <c r="E336" s="15"/>
    </row>
    <row r="337" spans="1:5">
      <c r="A337" s="16" t="str">
        <f t="shared" si="5"/>
        <v>山形県東根市</v>
      </c>
      <c r="B337" s="19" t="s">
        <v>3674</v>
      </c>
      <c r="C337" s="15" t="s">
        <v>3622</v>
      </c>
      <c r="D337" s="20" t="s">
        <v>3673</v>
      </c>
      <c r="E337" s="15"/>
    </row>
    <row r="338" spans="1:5">
      <c r="A338" s="16" t="str">
        <f t="shared" si="5"/>
        <v>山形県尾花沢市</v>
      </c>
      <c r="B338" s="19" t="s">
        <v>3672</v>
      </c>
      <c r="C338" s="15" t="s">
        <v>3622</v>
      </c>
      <c r="D338" s="20" t="s">
        <v>3671</v>
      </c>
      <c r="E338" s="15"/>
    </row>
    <row r="339" spans="1:5">
      <c r="A339" s="16" t="str">
        <f t="shared" si="5"/>
        <v>山形県南陽市</v>
      </c>
      <c r="B339" s="19" t="s">
        <v>3670</v>
      </c>
      <c r="C339" s="15" t="s">
        <v>3622</v>
      </c>
      <c r="D339" s="20" t="s">
        <v>3669</v>
      </c>
      <c r="E339" s="15"/>
    </row>
    <row r="340" spans="1:5">
      <c r="A340" s="16" t="str">
        <f t="shared" si="5"/>
        <v>山形県東村山郡山辺町</v>
      </c>
      <c r="B340" s="19" t="s">
        <v>3668</v>
      </c>
      <c r="C340" s="15" t="s">
        <v>3622</v>
      </c>
      <c r="D340" s="20" t="s">
        <v>3665</v>
      </c>
      <c r="E340" s="15" t="s">
        <v>3667</v>
      </c>
    </row>
    <row r="341" spans="1:5">
      <c r="A341" s="16" t="str">
        <f t="shared" si="5"/>
        <v>山形県東村山郡中山町</v>
      </c>
      <c r="B341" s="19" t="s">
        <v>3666</v>
      </c>
      <c r="C341" s="15" t="s">
        <v>3622</v>
      </c>
      <c r="D341" s="20" t="s">
        <v>3665</v>
      </c>
      <c r="E341" s="15" t="s">
        <v>3664</v>
      </c>
    </row>
    <row r="342" spans="1:5">
      <c r="A342" s="16" t="str">
        <f t="shared" si="5"/>
        <v>山形県西村山郡河北町</v>
      </c>
      <c r="B342" s="19" t="s">
        <v>3663</v>
      </c>
      <c r="C342" s="15" t="s">
        <v>3622</v>
      </c>
      <c r="D342" s="20" t="s">
        <v>3657</v>
      </c>
      <c r="E342" s="15" t="s">
        <v>3662</v>
      </c>
    </row>
    <row r="343" spans="1:5">
      <c r="A343" s="16" t="str">
        <f t="shared" si="5"/>
        <v>山形県西村山郡西川町</v>
      </c>
      <c r="B343" s="19" t="s">
        <v>3661</v>
      </c>
      <c r="C343" s="15" t="s">
        <v>3622</v>
      </c>
      <c r="D343" s="20" t="s">
        <v>3657</v>
      </c>
      <c r="E343" s="15" t="s">
        <v>3660</v>
      </c>
    </row>
    <row r="344" spans="1:5">
      <c r="A344" s="16" t="str">
        <f t="shared" si="5"/>
        <v>山形県西村山郡朝日町</v>
      </c>
      <c r="B344" s="19" t="s">
        <v>3659</v>
      </c>
      <c r="C344" s="15" t="s">
        <v>3622</v>
      </c>
      <c r="D344" s="20" t="s">
        <v>3657</v>
      </c>
      <c r="E344" s="15" t="s">
        <v>1970</v>
      </c>
    </row>
    <row r="345" spans="1:5">
      <c r="A345" s="16" t="str">
        <f t="shared" si="5"/>
        <v>山形県西村山郡大江町</v>
      </c>
      <c r="B345" s="19" t="s">
        <v>3658</v>
      </c>
      <c r="C345" s="15" t="s">
        <v>3622</v>
      </c>
      <c r="D345" s="20" t="s">
        <v>3657</v>
      </c>
      <c r="E345" s="15" t="s">
        <v>3656</v>
      </c>
    </row>
    <row r="346" spans="1:5">
      <c r="A346" s="16" t="str">
        <f t="shared" si="5"/>
        <v>山形県北村山郡大石田町</v>
      </c>
      <c r="B346" s="19" t="s">
        <v>3655</v>
      </c>
      <c r="C346" s="15" t="s">
        <v>3622</v>
      </c>
      <c r="D346" s="20" t="s">
        <v>3654</v>
      </c>
      <c r="E346" s="15" t="s">
        <v>3653</v>
      </c>
    </row>
    <row r="347" spans="1:5">
      <c r="A347" s="16" t="str">
        <f t="shared" si="5"/>
        <v>山形県最上郡金山町</v>
      </c>
      <c r="B347" s="19" t="s">
        <v>3652</v>
      </c>
      <c r="C347" s="15" t="s">
        <v>3622</v>
      </c>
      <c r="D347" s="20" t="s">
        <v>3640</v>
      </c>
      <c r="E347" s="15" t="s">
        <v>3550</v>
      </c>
    </row>
    <row r="348" spans="1:5">
      <c r="A348" s="16" t="str">
        <f t="shared" si="5"/>
        <v>山形県最上郡最上町</v>
      </c>
      <c r="B348" s="19" t="s">
        <v>3651</v>
      </c>
      <c r="C348" s="15" t="s">
        <v>3622</v>
      </c>
      <c r="D348" s="20" t="s">
        <v>3640</v>
      </c>
      <c r="E348" s="15" t="s">
        <v>3650</v>
      </c>
    </row>
    <row r="349" spans="1:5">
      <c r="A349" s="16" t="str">
        <f t="shared" si="5"/>
        <v>山形県最上郡舟形町</v>
      </c>
      <c r="B349" s="19" t="s">
        <v>3649</v>
      </c>
      <c r="C349" s="15" t="s">
        <v>3622</v>
      </c>
      <c r="D349" s="20" t="s">
        <v>3640</v>
      </c>
      <c r="E349" s="15" t="s">
        <v>3648</v>
      </c>
    </row>
    <row r="350" spans="1:5">
      <c r="A350" s="16" t="str">
        <f t="shared" si="5"/>
        <v>山形県最上郡真室川町</v>
      </c>
      <c r="B350" s="19" t="s">
        <v>3647</v>
      </c>
      <c r="C350" s="15" t="s">
        <v>3622</v>
      </c>
      <c r="D350" s="20" t="s">
        <v>3640</v>
      </c>
      <c r="E350" s="15" t="s">
        <v>3646</v>
      </c>
    </row>
    <row r="351" spans="1:5">
      <c r="A351" s="16" t="str">
        <f t="shared" si="5"/>
        <v>山形県最上郡大蔵村</v>
      </c>
      <c r="B351" s="19" t="s">
        <v>3645</v>
      </c>
      <c r="C351" s="15" t="s">
        <v>3622</v>
      </c>
      <c r="D351" s="20" t="s">
        <v>3640</v>
      </c>
      <c r="E351" s="15" t="s">
        <v>3644</v>
      </c>
    </row>
    <row r="352" spans="1:5">
      <c r="A352" s="16" t="str">
        <f t="shared" si="5"/>
        <v>山形県最上郡鮭川村</v>
      </c>
      <c r="B352" s="19" t="s">
        <v>3643</v>
      </c>
      <c r="C352" s="15" t="s">
        <v>3622</v>
      </c>
      <c r="D352" s="20" t="s">
        <v>3640</v>
      </c>
      <c r="E352" s="15" t="s">
        <v>3642</v>
      </c>
    </row>
    <row r="353" spans="1:5">
      <c r="A353" s="16" t="str">
        <f t="shared" si="5"/>
        <v>山形県最上郡戸沢村</v>
      </c>
      <c r="B353" s="19" t="s">
        <v>3641</v>
      </c>
      <c r="C353" s="15" t="s">
        <v>3622</v>
      </c>
      <c r="D353" s="20" t="s">
        <v>3640</v>
      </c>
      <c r="E353" s="15" t="s">
        <v>3639</v>
      </c>
    </row>
    <row r="354" spans="1:5">
      <c r="A354" s="16" t="str">
        <f t="shared" si="5"/>
        <v>山形県東置賜郡高畠町</v>
      </c>
      <c r="B354" s="19" t="s">
        <v>3638</v>
      </c>
      <c r="C354" s="15" t="s">
        <v>3622</v>
      </c>
      <c r="D354" s="20" t="s">
        <v>3635</v>
      </c>
      <c r="E354" s="15" t="s">
        <v>3637</v>
      </c>
    </row>
    <row r="355" spans="1:5">
      <c r="A355" s="16" t="str">
        <f t="shared" si="5"/>
        <v>山形県東置賜郡川西町</v>
      </c>
      <c r="B355" s="19" t="s">
        <v>3636</v>
      </c>
      <c r="C355" s="15" t="s">
        <v>3622</v>
      </c>
      <c r="D355" s="20" t="s">
        <v>3635</v>
      </c>
      <c r="E355" s="15" t="s">
        <v>1537</v>
      </c>
    </row>
    <row r="356" spans="1:5">
      <c r="A356" s="16" t="str">
        <f t="shared" si="5"/>
        <v>山形県西置賜郡小国町</v>
      </c>
      <c r="B356" s="19" t="s">
        <v>3634</v>
      </c>
      <c r="C356" s="15" t="s">
        <v>3622</v>
      </c>
      <c r="D356" s="20" t="s">
        <v>3630</v>
      </c>
      <c r="E356" s="15" t="s">
        <v>642</v>
      </c>
    </row>
    <row r="357" spans="1:5">
      <c r="A357" s="16" t="str">
        <f t="shared" si="5"/>
        <v>山形県西置賜郡白鷹町</v>
      </c>
      <c r="B357" s="19" t="s">
        <v>3633</v>
      </c>
      <c r="C357" s="15" t="s">
        <v>3622</v>
      </c>
      <c r="D357" s="20" t="s">
        <v>3630</v>
      </c>
      <c r="E357" s="15" t="s">
        <v>3632</v>
      </c>
    </row>
    <row r="358" spans="1:5">
      <c r="A358" s="16" t="str">
        <f t="shared" si="5"/>
        <v>山形県西置賜郡飯豊町</v>
      </c>
      <c r="B358" s="19" t="s">
        <v>3631</v>
      </c>
      <c r="C358" s="15" t="s">
        <v>3622</v>
      </c>
      <c r="D358" s="20" t="s">
        <v>3630</v>
      </c>
      <c r="E358" s="15" t="s">
        <v>3629</v>
      </c>
    </row>
    <row r="359" spans="1:5">
      <c r="A359" s="16" t="str">
        <f t="shared" si="5"/>
        <v>山形県東田川郡三川町</v>
      </c>
      <c r="B359" s="19" t="s">
        <v>3628</v>
      </c>
      <c r="C359" s="15" t="s">
        <v>3622</v>
      </c>
      <c r="D359" s="20" t="s">
        <v>3625</v>
      </c>
      <c r="E359" s="15" t="s">
        <v>3627</v>
      </c>
    </row>
    <row r="360" spans="1:5">
      <c r="A360" s="16" t="str">
        <f t="shared" si="5"/>
        <v>山形県東田川郡庄内町</v>
      </c>
      <c r="B360" s="19" t="s">
        <v>3626</v>
      </c>
      <c r="C360" s="15" t="s">
        <v>3622</v>
      </c>
      <c r="D360" s="20" t="s">
        <v>3625</v>
      </c>
      <c r="E360" s="15" t="s">
        <v>3624</v>
      </c>
    </row>
    <row r="361" spans="1:5">
      <c r="A361" s="16" t="str">
        <f t="shared" si="5"/>
        <v>山形県飽海郡遊佐町</v>
      </c>
      <c r="B361" s="19" t="s">
        <v>3623</v>
      </c>
      <c r="C361" s="15" t="s">
        <v>3622</v>
      </c>
      <c r="D361" s="20" t="s">
        <v>3621</v>
      </c>
      <c r="E361" s="15" t="s">
        <v>3620</v>
      </c>
    </row>
    <row r="362" spans="1:5">
      <c r="A362" s="16" t="str">
        <f t="shared" si="5"/>
        <v>福島県福島市</v>
      </c>
      <c r="B362" s="19" t="s">
        <v>3619</v>
      </c>
      <c r="C362" s="15" t="s">
        <v>3491</v>
      </c>
      <c r="D362" s="20" t="s">
        <v>3618</v>
      </c>
      <c r="E362" s="15"/>
    </row>
    <row r="363" spans="1:5">
      <c r="A363" s="16" t="str">
        <f t="shared" si="5"/>
        <v>福島県会津若松市</v>
      </c>
      <c r="B363" s="19" t="s">
        <v>3617</v>
      </c>
      <c r="C363" s="15" t="s">
        <v>3491</v>
      </c>
      <c r="D363" s="20" t="s">
        <v>3616</v>
      </c>
      <c r="E363" s="15"/>
    </row>
    <row r="364" spans="1:5">
      <c r="A364" s="16" t="str">
        <f t="shared" si="5"/>
        <v>福島県郡山市</v>
      </c>
      <c r="B364" s="19" t="s">
        <v>3615</v>
      </c>
      <c r="C364" s="15" t="s">
        <v>3491</v>
      </c>
      <c r="D364" s="20" t="s">
        <v>3614</v>
      </c>
      <c r="E364" s="15"/>
    </row>
    <row r="365" spans="1:5">
      <c r="A365" s="16" t="str">
        <f t="shared" si="5"/>
        <v>福島県いわき市</v>
      </c>
      <c r="B365" s="19" t="s">
        <v>3613</v>
      </c>
      <c r="C365" s="15" t="s">
        <v>3491</v>
      </c>
      <c r="D365" s="20" t="s">
        <v>3612</v>
      </c>
      <c r="E365" s="15"/>
    </row>
    <row r="366" spans="1:5">
      <c r="A366" s="16" t="str">
        <f t="shared" si="5"/>
        <v>福島県白河市</v>
      </c>
      <c r="B366" s="19" t="s">
        <v>3611</v>
      </c>
      <c r="C366" s="15" t="s">
        <v>3491</v>
      </c>
      <c r="D366" s="20" t="s">
        <v>3610</v>
      </c>
      <c r="E366" s="15"/>
    </row>
    <row r="367" spans="1:5">
      <c r="A367" s="16" t="str">
        <f t="shared" si="5"/>
        <v>福島県須賀川市</v>
      </c>
      <c r="B367" s="19" t="s">
        <v>3609</v>
      </c>
      <c r="C367" s="15" t="s">
        <v>3491</v>
      </c>
      <c r="D367" s="20" t="s">
        <v>3608</v>
      </c>
      <c r="E367" s="15"/>
    </row>
    <row r="368" spans="1:5">
      <c r="A368" s="16" t="str">
        <f t="shared" si="5"/>
        <v>福島県喜多方市</v>
      </c>
      <c r="B368" s="19" t="s">
        <v>3607</v>
      </c>
      <c r="C368" s="15" t="s">
        <v>3491</v>
      </c>
      <c r="D368" s="20" t="s">
        <v>3606</v>
      </c>
      <c r="E368" s="15"/>
    </row>
    <row r="369" spans="1:5">
      <c r="A369" s="16" t="str">
        <f t="shared" si="5"/>
        <v>福島県相馬市</v>
      </c>
      <c r="B369" s="19" t="s">
        <v>3605</v>
      </c>
      <c r="C369" s="15" t="s">
        <v>3491</v>
      </c>
      <c r="D369" s="20" t="s">
        <v>3604</v>
      </c>
      <c r="E369" s="15"/>
    </row>
    <row r="370" spans="1:5">
      <c r="A370" s="16" t="str">
        <f t="shared" si="5"/>
        <v>福島県二本松市</v>
      </c>
      <c r="B370" s="19" t="s">
        <v>3603</v>
      </c>
      <c r="C370" s="15" t="s">
        <v>3491</v>
      </c>
      <c r="D370" s="20" t="s">
        <v>3602</v>
      </c>
      <c r="E370" s="15"/>
    </row>
    <row r="371" spans="1:5">
      <c r="A371" s="16" t="str">
        <f t="shared" si="5"/>
        <v>福島県田村市</v>
      </c>
      <c r="B371" s="19" t="s">
        <v>3601</v>
      </c>
      <c r="C371" s="15" t="s">
        <v>3491</v>
      </c>
      <c r="D371" s="20" t="s">
        <v>3600</v>
      </c>
      <c r="E371" s="15"/>
    </row>
    <row r="372" spans="1:5">
      <c r="A372" s="16" t="str">
        <f t="shared" si="5"/>
        <v>福島県南相馬市</v>
      </c>
      <c r="B372" s="19" t="s">
        <v>3599</v>
      </c>
      <c r="C372" s="15" t="s">
        <v>3491</v>
      </c>
      <c r="D372" s="20" t="s">
        <v>3598</v>
      </c>
      <c r="E372" s="15"/>
    </row>
    <row r="373" spans="1:5">
      <c r="A373" s="16" t="str">
        <f t="shared" si="5"/>
        <v>福島県伊達市</v>
      </c>
      <c r="B373" s="19" t="s">
        <v>3597</v>
      </c>
      <c r="C373" s="15" t="s">
        <v>3491</v>
      </c>
      <c r="D373" s="20" t="s">
        <v>3596</v>
      </c>
      <c r="E373" s="15"/>
    </row>
    <row r="374" spans="1:5">
      <c r="A374" s="16" t="str">
        <f t="shared" si="5"/>
        <v>福島県本宮市</v>
      </c>
      <c r="B374" s="19" t="s">
        <v>3595</v>
      </c>
      <c r="C374" s="15" t="s">
        <v>3491</v>
      </c>
      <c r="D374" s="20" t="s">
        <v>3594</v>
      </c>
      <c r="E374" s="15"/>
    </row>
    <row r="375" spans="1:5">
      <c r="A375" s="16" t="str">
        <f t="shared" si="5"/>
        <v>福島県伊達郡桑折町</v>
      </c>
      <c r="B375" s="19" t="s">
        <v>3593</v>
      </c>
      <c r="C375" s="15" t="s">
        <v>3491</v>
      </c>
      <c r="D375" s="20" t="s">
        <v>3588</v>
      </c>
      <c r="E375" s="15" t="s">
        <v>3592</v>
      </c>
    </row>
    <row r="376" spans="1:5">
      <c r="A376" s="16" t="str">
        <f t="shared" si="5"/>
        <v>福島県伊達郡国見町</v>
      </c>
      <c r="B376" s="19" t="s">
        <v>3591</v>
      </c>
      <c r="C376" s="15" t="s">
        <v>3491</v>
      </c>
      <c r="D376" s="20" t="s">
        <v>3588</v>
      </c>
      <c r="E376" s="15" t="s">
        <v>3590</v>
      </c>
    </row>
    <row r="377" spans="1:5">
      <c r="A377" s="16" t="str">
        <f t="shared" si="5"/>
        <v>福島県伊達郡川俣町</v>
      </c>
      <c r="B377" s="19" t="s">
        <v>3589</v>
      </c>
      <c r="C377" s="15" t="s">
        <v>3491</v>
      </c>
      <c r="D377" s="20" t="s">
        <v>3588</v>
      </c>
      <c r="E377" s="15" t="s">
        <v>3587</v>
      </c>
    </row>
    <row r="378" spans="1:5">
      <c r="A378" s="16" t="str">
        <f t="shared" si="5"/>
        <v>福島県安達郡大玉村</v>
      </c>
      <c r="B378" s="19" t="s">
        <v>3586</v>
      </c>
      <c r="C378" s="15" t="s">
        <v>3491</v>
      </c>
      <c r="D378" s="20" t="s">
        <v>3585</v>
      </c>
      <c r="E378" s="15" t="s">
        <v>3584</v>
      </c>
    </row>
    <row r="379" spans="1:5">
      <c r="A379" s="16" t="str">
        <f t="shared" si="5"/>
        <v>福島県岩瀬郡鏡石町</v>
      </c>
      <c r="B379" s="19" t="s">
        <v>3583</v>
      </c>
      <c r="C379" s="15" t="s">
        <v>3491</v>
      </c>
      <c r="D379" s="20" t="s">
        <v>3580</v>
      </c>
      <c r="E379" s="15" t="s">
        <v>3582</v>
      </c>
    </row>
    <row r="380" spans="1:5">
      <c r="A380" s="16" t="str">
        <f t="shared" si="5"/>
        <v>福島県岩瀬郡天栄村</v>
      </c>
      <c r="B380" s="19" t="s">
        <v>3581</v>
      </c>
      <c r="C380" s="15" t="s">
        <v>3491</v>
      </c>
      <c r="D380" s="20" t="s">
        <v>3580</v>
      </c>
      <c r="E380" s="15" t="s">
        <v>3579</v>
      </c>
    </row>
    <row r="381" spans="1:5">
      <c r="A381" s="16" t="str">
        <f t="shared" si="5"/>
        <v>福島県南会津郡下郷町</v>
      </c>
      <c r="B381" s="19" t="s">
        <v>3578</v>
      </c>
      <c r="C381" s="15" t="s">
        <v>3491</v>
      </c>
      <c r="D381" s="20" t="s">
        <v>3571</v>
      </c>
      <c r="E381" s="15" t="s">
        <v>3577</v>
      </c>
    </row>
    <row r="382" spans="1:5">
      <c r="A382" s="16" t="str">
        <f t="shared" si="5"/>
        <v>福島県南会津郡檜枝岐村</v>
      </c>
      <c r="B382" s="19" t="s">
        <v>3576</v>
      </c>
      <c r="C382" s="15" t="s">
        <v>3491</v>
      </c>
      <c r="D382" s="20" t="s">
        <v>3571</v>
      </c>
      <c r="E382" s="15" t="s">
        <v>3575</v>
      </c>
    </row>
    <row r="383" spans="1:5">
      <c r="A383" s="16" t="str">
        <f t="shared" si="5"/>
        <v>福島県南会津郡只見町</v>
      </c>
      <c r="B383" s="19" t="s">
        <v>3574</v>
      </c>
      <c r="C383" s="15" t="s">
        <v>3491</v>
      </c>
      <c r="D383" s="20" t="s">
        <v>3571</v>
      </c>
      <c r="E383" s="15" t="s">
        <v>3573</v>
      </c>
    </row>
    <row r="384" spans="1:5">
      <c r="A384" s="16" t="str">
        <f t="shared" si="5"/>
        <v>福島県南会津郡南会津町</v>
      </c>
      <c r="B384" s="19" t="s">
        <v>3572</v>
      </c>
      <c r="C384" s="15" t="s">
        <v>3491</v>
      </c>
      <c r="D384" s="20" t="s">
        <v>3571</v>
      </c>
      <c r="E384" s="15" t="s">
        <v>3570</v>
      </c>
    </row>
    <row r="385" spans="1:5">
      <c r="A385" s="16" t="str">
        <f t="shared" si="5"/>
        <v>福島県耶麻郡北塩原村</v>
      </c>
      <c r="B385" s="19" t="s">
        <v>3569</v>
      </c>
      <c r="C385" s="15" t="s">
        <v>3491</v>
      </c>
      <c r="D385" s="20" t="s">
        <v>3562</v>
      </c>
      <c r="E385" s="15" t="s">
        <v>3568</v>
      </c>
    </row>
    <row r="386" spans="1:5">
      <c r="A386" s="16" t="str">
        <f t="shared" ref="A386:A449" si="6">C386&amp;D386&amp;E386</f>
        <v>福島県耶麻郡西会津町</v>
      </c>
      <c r="B386" s="19" t="s">
        <v>3567</v>
      </c>
      <c r="C386" s="15" t="s">
        <v>3491</v>
      </c>
      <c r="D386" s="20" t="s">
        <v>3562</v>
      </c>
      <c r="E386" s="15" t="s">
        <v>3566</v>
      </c>
    </row>
    <row r="387" spans="1:5">
      <c r="A387" s="16" t="str">
        <f t="shared" si="6"/>
        <v>福島県耶麻郡磐梯町</v>
      </c>
      <c r="B387" s="19" t="s">
        <v>3565</v>
      </c>
      <c r="C387" s="15" t="s">
        <v>3491</v>
      </c>
      <c r="D387" s="20" t="s">
        <v>3562</v>
      </c>
      <c r="E387" s="15" t="s">
        <v>3564</v>
      </c>
    </row>
    <row r="388" spans="1:5">
      <c r="A388" s="16" t="str">
        <f t="shared" si="6"/>
        <v>福島県耶麻郡猪苗代町</v>
      </c>
      <c r="B388" s="19" t="s">
        <v>3563</v>
      </c>
      <c r="C388" s="15" t="s">
        <v>3491</v>
      </c>
      <c r="D388" s="20" t="s">
        <v>3562</v>
      </c>
      <c r="E388" s="15" t="s">
        <v>3561</v>
      </c>
    </row>
    <row r="389" spans="1:5">
      <c r="A389" s="16" t="str">
        <f t="shared" si="6"/>
        <v>福島県河沼郡会津坂下町</v>
      </c>
      <c r="B389" s="19" t="s">
        <v>3560</v>
      </c>
      <c r="C389" s="15" t="s">
        <v>3491</v>
      </c>
      <c r="D389" s="20" t="s">
        <v>3555</v>
      </c>
      <c r="E389" s="15" t="s">
        <v>3559</v>
      </c>
    </row>
    <row r="390" spans="1:5">
      <c r="A390" s="16" t="str">
        <f t="shared" si="6"/>
        <v>福島県河沼郡湯川村</v>
      </c>
      <c r="B390" s="19" t="s">
        <v>3558</v>
      </c>
      <c r="C390" s="15" t="s">
        <v>3491</v>
      </c>
      <c r="D390" s="20" t="s">
        <v>3555</v>
      </c>
      <c r="E390" s="15" t="s">
        <v>3557</v>
      </c>
    </row>
    <row r="391" spans="1:5">
      <c r="A391" s="16" t="str">
        <f t="shared" si="6"/>
        <v>福島県河沼郡柳津町</v>
      </c>
      <c r="B391" s="19" t="s">
        <v>3556</v>
      </c>
      <c r="C391" s="15" t="s">
        <v>3491</v>
      </c>
      <c r="D391" s="20" t="s">
        <v>3555</v>
      </c>
      <c r="E391" s="15" t="s">
        <v>3554</v>
      </c>
    </row>
    <row r="392" spans="1:5">
      <c r="A392" s="16" t="str">
        <f t="shared" si="6"/>
        <v>福島県大沼郡三島町</v>
      </c>
      <c r="B392" s="19" t="s">
        <v>3553</v>
      </c>
      <c r="C392" s="15" t="s">
        <v>3491</v>
      </c>
      <c r="D392" s="20" t="s">
        <v>3547</v>
      </c>
      <c r="E392" s="15" t="s">
        <v>3552</v>
      </c>
    </row>
    <row r="393" spans="1:5">
      <c r="A393" s="16" t="str">
        <f t="shared" si="6"/>
        <v>福島県大沼郡金山町</v>
      </c>
      <c r="B393" s="19" t="s">
        <v>3551</v>
      </c>
      <c r="C393" s="15" t="s">
        <v>3491</v>
      </c>
      <c r="D393" s="20" t="s">
        <v>3547</v>
      </c>
      <c r="E393" s="15" t="s">
        <v>3550</v>
      </c>
    </row>
    <row r="394" spans="1:5">
      <c r="A394" s="16" t="str">
        <f t="shared" si="6"/>
        <v>福島県大沼郡昭和村</v>
      </c>
      <c r="B394" s="19" t="s">
        <v>3549</v>
      </c>
      <c r="C394" s="15" t="s">
        <v>3491</v>
      </c>
      <c r="D394" s="20" t="s">
        <v>3547</v>
      </c>
      <c r="E394" s="15" t="s">
        <v>3279</v>
      </c>
    </row>
    <row r="395" spans="1:5">
      <c r="A395" s="16" t="str">
        <f t="shared" si="6"/>
        <v>福島県大沼郡会津美里町</v>
      </c>
      <c r="B395" s="19" t="s">
        <v>3548</v>
      </c>
      <c r="C395" s="15" t="s">
        <v>3491</v>
      </c>
      <c r="D395" s="20" t="s">
        <v>3547</v>
      </c>
      <c r="E395" s="15" t="s">
        <v>3546</v>
      </c>
    </row>
    <row r="396" spans="1:5">
      <c r="A396" s="16" t="str">
        <f t="shared" si="6"/>
        <v>福島県西白河郡西郷村</v>
      </c>
      <c r="B396" s="19" t="s">
        <v>3545</v>
      </c>
      <c r="C396" s="15" t="s">
        <v>3491</v>
      </c>
      <c r="D396" s="20" t="s">
        <v>3538</v>
      </c>
      <c r="E396" s="15" t="s">
        <v>3544</v>
      </c>
    </row>
    <row r="397" spans="1:5">
      <c r="A397" s="16" t="str">
        <f t="shared" si="6"/>
        <v>福島県西白河郡泉崎村</v>
      </c>
      <c r="B397" s="19" t="s">
        <v>3543</v>
      </c>
      <c r="C397" s="15" t="s">
        <v>3491</v>
      </c>
      <c r="D397" s="20" t="s">
        <v>3538</v>
      </c>
      <c r="E397" s="15" t="s">
        <v>3542</v>
      </c>
    </row>
    <row r="398" spans="1:5">
      <c r="A398" s="16" t="str">
        <f t="shared" si="6"/>
        <v>福島県西白河郡中島村</v>
      </c>
      <c r="B398" s="19" t="s">
        <v>3541</v>
      </c>
      <c r="C398" s="15" t="s">
        <v>3491</v>
      </c>
      <c r="D398" s="20" t="s">
        <v>3538</v>
      </c>
      <c r="E398" s="15" t="s">
        <v>3540</v>
      </c>
    </row>
    <row r="399" spans="1:5">
      <c r="A399" s="16" t="str">
        <f t="shared" si="6"/>
        <v>福島県西白河郡矢吹町</v>
      </c>
      <c r="B399" s="19" t="s">
        <v>3539</v>
      </c>
      <c r="C399" s="15" t="s">
        <v>3491</v>
      </c>
      <c r="D399" s="20" t="s">
        <v>3538</v>
      </c>
      <c r="E399" s="15" t="s">
        <v>3537</v>
      </c>
    </row>
    <row r="400" spans="1:5">
      <c r="A400" s="16" t="str">
        <f t="shared" si="6"/>
        <v>福島県東白川郡棚倉町</v>
      </c>
      <c r="B400" s="19" t="s">
        <v>3536</v>
      </c>
      <c r="C400" s="15" t="s">
        <v>3491</v>
      </c>
      <c r="D400" s="20" t="s">
        <v>3529</v>
      </c>
      <c r="E400" s="15" t="s">
        <v>3535</v>
      </c>
    </row>
    <row r="401" spans="1:5">
      <c r="A401" s="16" t="str">
        <f t="shared" si="6"/>
        <v>福島県東白川郡矢祭町</v>
      </c>
      <c r="B401" s="19" t="s">
        <v>3534</v>
      </c>
      <c r="C401" s="15" t="s">
        <v>3491</v>
      </c>
      <c r="D401" s="20" t="s">
        <v>3529</v>
      </c>
      <c r="E401" s="15" t="s">
        <v>3533</v>
      </c>
    </row>
    <row r="402" spans="1:5">
      <c r="A402" s="16" t="str">
        <f t="shared" si="6"/>
        <v>福島県東白川郡塙町</v>
      </c>
      <c r="B402" s="19" t="s">
        <v>3532</v>
      </c>
      <c r="C402" s="15" t="s">
        <v>3491</v>
      </c>
      <c r="D402" s="20" t="s">
        <v>3529</v>
      </c>
      <c r="E402" s="15" t="s">
        <v>3531</v>
      </c>
    </row>
    <row r="403" spans="1:5">
      <c r="A403" s="16" t="str">
        <f t="shared" si="6"/>
        <v>福島県東白川郡鮫川村</v>
      </c>
      <c r="B403" s="19" t="s">
        <v>3530</v>
      </c>
      <c r="C403" s="15" t="s">
        <v>3491</v>
      </c>
      <c r="D403" s="20" t="s">
        <v>3529</v>
      </c>
      <c r="E403" s="15" t="s">
        <v>3528</v>
      </c>
    </row>
    <row r="404" spans="1:5">
      <c r="A404" s="16" t="str">
        <f t="shared" si="6"/>
        <v>福島県石川郡石川町</v>
      </c>
      <c r="B404" s="19" t="s">
        <v>3527</v>
      </c>
      <c r="C404" s="15" t="s">
        <v>3491</v>
      </c>
      <c r="D404" s="20" t="s">
        <v>3518</v>
      </c>
      <c r="E404" s="15" t="s">
        <v>3526</v>
      </c>
    </row>
    <row r="405" spans="1:5">
      <c r="A405" s="16" t="str">
        <f t="shared" si="6"/>
        <v>福島県石川郡玉川村</v>
      </c>
      <c r="B405" s="19" t="s">
        <v>3525</v>
      </c>
      <c r="C405" s="15" t="s">
        <v>3491</v>
      </c>
      <c r="D405" s="20" t="s">
        <v>3518</v>
      </c>
      <c r="E405" s="15" t="s">
        <v>3524</v>
      </c>
    </row>
    <row r="406" spans="1:5">
      <c r="A406" s="16" t="str">
        <f t="shared" si="6"/>
        <v>福島県石川郡平田村</v>
      </c>
      <c r="B406" s="19" t="s">
        <v>3523</v>
      </c>
      <c r="C406" s="15" t="s">
        <v>3491</v>
      </c>
      <c r="D406" s="20" t="s">
        <v>3518</v>
      </c>
      <c r="E406" s="15" t="s">
        <v>3522</v>
      </c>
    </row>
    <row r="407" spans="1:5">
      <c r="A407" s="16" t="str">
        <f t="shared" si="6"/>
        <v>福島県石川郡浅川町</v>
      </c>
      <c r="B407" s="19" t="s">
        <v>3521</v>
      </c>
      <c r="C407" s="15" t="s">
        <v>3491</v>
      </c>
      <c r="D407" s="20" t="s">
        <v>3518</v>
      </c>
      <c r="E407" s="15" t="s">
        <v>3520</v>
      </c>
    </row>
    <row r="408" spans="1:5">
      <c r="A408" s="16" t="str">
        <f t="shared" si="6"/>
        <v>福島県石川郡古殿町</v>
      </c>
      <c r="B408" s="19" t="s">
        <v>3519</v>
      </c>
      <c r="C408" s="15" t="s">
        <v>3491</v>
      </c>
      <c r="D408" s="20" t="s">
        <v>3518</v>
      </c>
      <c r="E408" s="15" t="s">
        <v>3517</v>
      </c>
    </row>
    <row r="409" spans="1:5">
      <c r="A409" s="16" t="str">
        <f t="shared" si="6"/>
        <v>福島県田村郡三春町</v>
      </c>
      <c r="B409" s="19" t="s">
        <v>3516</v>
      </c>
      <c r="C409" s="15" t="s">
        <v>3491</v>
      </c>
      <c r="D409" s="20" t="s">
        <v>3513</v>
      </c>
      <c r="E409" s="15" t="s">
        <v>3515</v>
      </c>
    </row>
    <row r="410" spans="1:5">
      <c r="A410" s="16" t="str">
        <f t="shared" si="6"/>
        <v>福島県田村郡小野町</v>
      </c>
      <c r="B410" s="19" t="s">
        <v>3514</v>
      </c>
      <c r="C410" s="15" t="s">
        <v>3491</v>
      </c>
      <c r="D410" s="20" t="s">
        <v>3513</v>
      </c>
      <c r="E410" s="15" t="s">
        <v>3512</v>
      </c>
    </row>
    <row r="411" spans="1:5">
      <c r="A411" s="16" t="str">
        <f t="shared" si="6"/>
        <v>福島県双葉郡広野町</v>
      </c>
      <c r="B411" s="19" t="s">
        <v>3511</v>
      </c>
      <c r="C411" s="15" t="s">
        <v>3491</v>
      </c>
      <c r="D411" s="20" t="s">
        <v>3496</v>
      </c>
      <c r="E411" s="15" t="s">
        <v>3510</v>
      </c>
    </row>
    <row r="412" spans="1:5">
      <c r="A412" s="16" t="str">
        <f t="shared" si="6"/>
        <v>福島県双葉郡楢葉町</v>
      </c>
      <c r="B412" s="19" t="s">
        <v>3509</v>
      </c>
      <c r="C412" s="15" t="s">
        <v>3491</v>
      </c>
      <c r="D412" s="20" t="s">
        <v>3496</v>
      </c>
      <c r="E412" s="15" t="s">
        <v>3508</v>
      </c>
    </row>
    <row r="413" spans="1:5">
      <c r="A413" s="16" t="str">
        <f t="shared" si="6"/>
        <v>福島県双葉郡富岡町</v>
      </c>
      <c r="B413" s="19" t="s">
        <v>3507</v>
      </c>
      <c r="C413" s="15" t="s">
        <v>3491</v>
      </c>
      <c r="D413" s="20" t="s">
        <v>3496</v>
      </c>
      <c r="E413" s="15" t="s">
        <v>3506</v>
      </c>
    </row>
    <row r="414" spans="1:5">
      <c r="A414" s="16" t="str">
        <f t="shared" si="6"/>
        <v>福島県双葉郡川内村</v>
      </c>
      <c r="B414" s="19" t="s">
        <v>3505</v>
      </c>
      <c r="C414" s="15" t="s">
        <v>3491</v>
      </c>
      <c r="D414" s="20" t="s">
        <v>3496</v>
      </c>
      <c r="E414" s="15" t="s">
        <v>3504</v>
      </c>
    </row>
    <row r="415" spans="1:5">
      <c r="A415" s="16" t="str">
        <f t="shared" si="6"/>
        <v>福島県双葉郡大熊町</v>
      </c>
      <c r="B415" s="19" t="s">
        <v>3503</v>
      </c>
      <c r="C415" s="15" t="s">
        <v>3491</v>
      </c>
      <c r="D415" s="20" t="s">
        <v>3496</v>
      </c>
      <c r="E415" s="15" t="s">
        <v>3502</v>
      </c>
    </row>
    <row r="416" spans="1:5">
      <c r="A416" s="16" t="str">
        <f t="shared" si="6"/>
        <v>福島県双葉郡双葉町</v>
      </c>
      <c r="B416" s="19" t="s">
        <v>3501</v>
      </c>
      <c r="C416" s="15" t="s">
        <v>3491</v>
      </c>
      <c r="D416" s="20" t="s">
        <v>3496</v>
      </c>
      <c r="E416" s="15" t="s">
        <v>3500</v>
      </c>
    </row>
    <row r="417" spans="1:5">
      <c r="A417" s="16" t="str">
        <f t="shared" si="6"/>
        <v>福島県双葉郡浪江町</v>
      </c>
      <c r="B417" s="19" t="s">
        <v>3499</v>
      </c>
      <c r="C417" s="15" t="s">
        <v>3491</v>
      </c>
      <c r="D417" s="20" t="s">
        <v>3496</v>
      </c>
      <c r="E417" s="15" t="s">
        <v>3498</v>
      </c>
    </row>
    <row r="418" spans="1:5">
      <c r="A418" s="16" t="str">
        <f t="shared" si="6"/>
        <v>福島県双葉郡葛尾村</v>
      </c>
      <c r="B418" s="19" t="s">
        <v>3497</v>
      </c>
      <c r="C418" s="15" t="s">
        <v>3491</v>
      </c>
      <c r="D418" s="20" t="s">
        <v>3496</v>
      </c>
      <c r="E418" s="15" t="s">
        <v>3495</v>
      </c>
    </row>
    <row r="419" spans="1:5">
      <c r="A419" s="16" t="str">
        <f t="shared" si="6"/>
        <v>福島県相馬郡新地町</v>
      </c>
      <c r="B419" s="19" t="s">
        <v>3494</v>
      </c>
      <c r="C419" s="15" t="s">
        <v>3491</v>
      </c>
      <c r="D419" s="20" t="s">
        <v>3490</v>
      </c>
      <c r="E419" s="15" t="s">
        <v>3493</v>
      </c>
    </row>
    <row r="420" spans="1:5">
      <c r="A420" s="16" t="str">
        <f t="shared" si="6"/>
        <v>福島県相馬郡飯舘村</v>
      </c>
      <c r="B420" s="19" t="s">
        <v>3492</v>
      </c>
      <c r="C420" s="15" t="s">
        <v>3491</v>
      </c>
      <c r="D420" s="20" t="s">
        <v>3490</v>
      </c>
      <c r="E420" s="15" t="s">
        <v>3489</v>
      </c>
    </row>
    <row r="421" spans="1:5">
      <c r="A421" s="16" t="str">
        <f t="shared" si="6"/>
        <v>茨城県水戸市</v>
      </c>
      <c r="B421" s="19" t="s">
        <v>3488</v>
      </c>
      <c r="C421" s="15" t="s">
        <v>3395</v>
      </c>
      <c r="D421" s="20" t="s">
        <v>3487</v>
      </c>
      <c r="E421" s="15"/>
    </row>
    <row r="422" spans="1:5">
      <c r="A422" s="16" t="str">
        <f t="shared" si="6"/>
        <v>茨城県日立市</v>
      </c>
      <c r="B422" s="19" t="s">
        <v>3486</v>
      </c>
      <c r="C422" s="15" t="s">
        <v>3395</v>
      </c>
      <c r="D422" s="20" t="s">
        <v>3485</v>
      </c>
      <c r="E422" s="15"/>
    </row>
    <row r="423" spans="1:5">
      <c r="A423" s="16" t="str">
        <f t="shared" si="6"/>
        <v>茨城県土浦市</v>
      </c>
      <c r="B423" s="19" t="s">
        <v>3484</v>
      </c>
      <c r="C423" s="15" t="s">
        <v>3395</v>
      </c>
      <c r="D423" s="20" t="s">
        <v>3483</v>
      </c>
      <c r="E423" s="15"/>
    </row>
    <row r="424" spans="1:5">
      <c r="A424" s="16" t="str">
        <f t="shared" si="6"/>
        <v>茨城県古河市</v>
      </c>
      <c r="B424" s="19" t="s">
        <v>3482</v>
      </c>
      <c r="C424" s="15" t="s">
        <v>3395</v>
      </c>
      <c r="D424" s="20" t="s">
        <v>3481</v>
      </c>
      <c r="E424" s="15"/>
    </row>
    <row r="425" spans="1:5">
      <c r="A425" s="16" t="str">
        <f t="shared" si="6"/>
        <v>茨城県石岡市</v>
      </c>
      <c r="B425" s="19" t="s">
        <v>3480</v>
      </c>
      <c r="C425" s="15" t="s">
        <v>3395</v>
      </c>
      <c r="D425" s="20" t="s">
        <v>3479</v>
      </c>
      <c r="E425" s="15"/>
    </row>
    <row r="426" spans="1:5">
      <c r="A426" s="16" t="str">
        <f t="shared" si="6"/>
        <v>茨城県結城市</v>
      </c>
      <c r="B426" s="19" t="s">
        <v>3478</v>
      </c>
      <c r="C426" s="15" t="s">
        <v>3395</v>
      </c>
      <c r="D426" s="20" t="s">
        <v>3477</v>
      </c>
      <c r="E426" s="15"/>
    </row>
    <row r="427" spans="1:5">
      <c r="A427" s="16" t="str">
        <f t="shared" si="6"/>
        <v>茨城県龍ケ崎市</v>
      </c>
      <c r="B427" s="19" t="s">
        <v>3476</v>
      </c>
      <c r="C427" s="15" t="s">
        <v>3395</v>
      </c>
      <c r="D427" s="20" t="s">
        <v>3475</v>
      </c>
      <c r="E427" s="15"/>
    </row>
    <row r="428" spans="1:5">
      <c r="A428" s="16" t="str">
        <f t="shared" si="6"/>
        <v>茨城県下妻市</v>
      </c>
      <c r="B428" s="19" t="s">
        <v>3474</v>
      </c>
      <c r="C428" s="15" t="s">
        <v>3395</v>
      </c>
      <c r="D428" s="20" t="s">
        <v>3473</v>
      </c>
      <c r="E428" s="15"/>
    </row>
    <row r="429" spans="1:5">
      <c r="A429" s="16" t="str">
        <f t="shared" si="6"/>
        <v>茨城県常総市</v>
      </c>
      <c r="B429" s="19" t="s">
        <v>3472</v>
      </c>
      <c r="C429" s="15" t="s">
        <v>3395</v>
      </c>
      <c r="D429" s="20" t="s">
        <v>3471</v>
      </c>
      <c r="E429" s="15"/>
    </row>
    <row r="430" spans="1:5">
      <c r="A430" s="16" t="str">
        <f t="shared" si="6"/>
        <v>茨城県常陸太田市</v>
      </c>
      <c r="B430" s="19" t="s">
        <v>3470</v>
      </c>
      <c r="C430" s="15" t="s">
        <v>3395</v>
      </c>
      <c r="D430" s="20" t="s">
        <v>3469</v>
      </c>
      <c r="E430" s="15"/>
    </row>
    <row r="431" spans="1:5">
      <c r="A431" s="16" t="str">
        <f t="shared" si="6"/>
        <v>茨城県高萩市</v>
      </c>
      <c r="B431" s="19" t="s">
        <v>3468</v>
      </c>
      <c r="C431" s="15" t="s">
        <v>3395</v>
      </c>
      <c r="D431" s="20" t="s">
        <v>3467</v>
      </c>
      <c r="E431" s="15"/>
    </row>
    <row r="432" spans="1:5">
      <c r="A432" s="16" t="str">
        <f t="shared" si="6"/>
        <v>茨城県北茨城市</v>
      </c>
      <c r="B432" s="19" t="s">
        <v>3466</v>
      </c>
      <c r="C432" s="15" t="s">
        <v>3395</v>
      </c>
      <c r="D432" s="20" t="s">
        <v>3465</v>
      </c>
      <c r="E432" s="15"/>
    </row>
    <row r="433" spans="1:5">
      <c r="A433" s="16" t="str">
        <f t="shared" si="6"/>
        <v>茨城県笠間市</v>
      </c>
      <c r="B433" s="19" t="s">
        <v>3464</v>
      </c>
      <c r="C433" s="15" t="s">
        <v>3395</v>
      </c>
      <c r="D433" s="20" t="s">
        <v>3463</v>
      </c>
      <c r="E433" s="15"/>
    </row>
    <row r="434" spans="1:5">
      <c r="A434" s="16" t="str">
        <f t="shared" si="6"/>
        <v>茨城県取手市</v>
      </c>
      <c r="B434" s="19" t="s">
        <v>3462</v>
      </c>
      <c r="C434" s="15" t="s">
        <v>3395</v>
      </c>
      <c r="D434" s="20" t="s">
        <v>3461</v>
      </c>
      <c r="E434" s="15"/>
    </row>
    <row r="435" spans="1:5">
      <c r="A435" s="16" t="str">
        <f t="shared" si="6"/>
        <v>茨城県牛久市</v>
      </c>
      <c r="B435" s="19" t="s">
        <v>3460</v>
      </c>
      <c r="C435" s="15" t="s">
        <v>3395</v>
      </c>
      <c r="D435" s="20" t="s">
        <v>3459</v>
      </c>
      <c r="E435" s="15"/>
    </row>
    <row r="436" spans="1:5">
      <c r="A436" s="16" t="str">
        <f t="shared" si="6"/>
        <v>茨城県つくば市</v>
      </c>
      <c r="B436" s="19" t="s">
        <v>3458</v>
      </c>
      <c r="C436" s="15" t="s">
        <v>3395</v>
      </c>
      <c r="D436" s="20" t="s">
        <v>3457</v>
      </c>
      <c r="E436" s="15"/>
    </row>
    <row r="437" spans="1:5">
      <c r="A437" s="16" t="str">
        <f t="shared" si="6"/>
        <v>茨城県ひたちなか市</v>
      </c>
      <c r="B437" s="19" t="s">
        <v>3456</v>
      </c>
      <c r="C437" s="15" t="s">
        <v>3395</v>
      </c>
      <c r="D437" s="20" t="s">
        <v>3455</v>
      </c>
      <c r="E437" s="15"/>
    </row>
    <row r="438" spans="1:5">
      <c r="A438" s="16" t="str">
        <f t="shared" si="6"/>
        <v>茨城県鹿嶋市</v>
      </c>
      <c r="B438" s="19" t="s">
        <v>3454</v>
      </c>
      <c r="C438" s="15" t="s">
        <v>3395</v>
      </c>
      <c r="D438" s="20" t="s">
        <v>3453</v>
      </c>
      <c r="E438" s="15"/>
    </row>
    <row r="439" spans="1:5">
      <c r="A439" s="16" t="str">
        <f t="shared" si="6"/>
        <v>茨城県潮来市</v>
      </c>
      <c r="B439" s="19" t="s">
        <v>3452</v>
      </c>
      <c r="C439" s="15" t="s">
        <v>3395</v>
      </c>
      <c r="D439" s="20" t="s">
        <v>3451</v>
      </c>
      <c r="E439" s="15"/>
    </row>
    <row r="440" spans="1:5">
      <c r="A440" s="16" t="str">
        <f t="shared" si="6"/>
        <v>茨城県守谷市</v>
      </c>
      <c r="B440" s="19" t="s">
        <v>3450</v>
      </c>
      <c r="C440" s="15" t="s">
        <v>3395</v>
      </c>
      <c r="D440" s="20" t="s">
        <v>3449</v>
      </c>
      <c r="E440" s="15"/>
    </row>
    <row r="441" spans="1:5">
      <c r="A441" s="16" t="str">
        <f t="shared" si="6"/>
        <v>茨城県常陸大宮市</v>
      </c>
      <c r="B441" s="19" t="s">
        <v>3448</v>
      </c>
      <c r="C441" s="15" t="s">
        <v>3395</v>
      </c>
      <c r="D441" s="20" t="s">
        <v>3447</v>
      </c>
      <c r="E441" s="15"/>
    </row>
    <row r="442" spans="1:5">
      <c r="A442" s="16" t="str">
        <f t="shared" si="6"/>
        <v>茨城県那珂市</v>
      </c>
      <c r="B442" s="19" t="s">
        <v>3446</v>
      </c>
      <c r="C442" s="15" t="s">
        <v>3395</v>
      </c>
      <c r="D442" s="20" t="s">
        <v>3445</v>
      </c>
      <c r="E442" s="15"/>
    </row>
    <row r="443" spans="1:5">
      <c r="A443" s="16" t="str">
        <f t="shared" si="6"/>
        <v>茨城県筑西市</v>
      </c>
      <c r="B443" s="19" t="s">
        <v>3444</v>
      </c>
      <c r="C443" s="15" t="s">
        <v>3395</v>
      </c>
      <c r="D443" s="20" t="s">
        <v>3443</v>
      </c>
      <c r="E443" s="15"/>
    </row>
    <row r="444" spans="1:5">
      <c r="A444" s="16" t="str">
        <f t="shared" si="6"/>
        <v>茨城県坂東市</v>
      </c>
      <c r="B444" s="19" t="s">
        <v>3442</v>
      </c>
      <c r="C444" s="15" t="s">
        <v>3395</v>
      </c>
      <c r="D444" s="20" t="s">
        <v>3441</v>
      </c>
      <c r="E444" s="15"/>
    </row>
    <row r="445" spans="1:5">
      <c r="A445" s="16" t="str">
        <f t="shared" si="6"/>
        <v>茨城県稲敷市</v>
      </c>
      <c r="B445" s="19" t="s">
        <v>3440</v>
      </c>
      <c r="C445" s="15" t="s">
        <v>3395</v>
      </c>
      <c r="D445" s="20" t="s">
        <v>3439</v>
      </c>
      <c r="E445" s="15"/>
    </row>
    <row r="446" spans="1:5">
      <c r="A446" s="16" t="str">
        <f t="shared" si="6"/>
        <v>茨城県かすみがうら市</v>
      </c>
      <c r="B446" s="19" t="s">
        <v>3438</v>
      </c>
      <c r="C446" s="15" t="s">
        <v>3395</v>
      </c>
      <c r="D446" s="20" t="s">
        <v>3437</v>
      </c>
      <c r="E446" s="15"/>
    </row>
    <row r="447" spans="1:5">
      <c r="A447" s="16" t="str">
        <f t="shared" si="6"/>
        <v>茨城県桜川市</v>
      </c>
      <c r="B447" s="19" t="s">
        <v>3436</v>
      </c>
      <c r="C447" s="15" t="s">
        <v>3395</v>
      </c>
      <c r="D447" s="20" t="s">
        <v>3435</v>
      </c>
      <c r="E447" s="15"/>
    </row>
    <row r="448" spans="1:5">
      <c r="A448" s="16" t="str">
        <f t="shared" si="6"/>
        <v>茨城県神栖市</v>
      </c>
      <c r="B448" s="19" t="s">
        <v>3434</v>
      </c>
      <c r="C448" s="15" t="s">
        <v>3395</v>
      </c>
      <c r="D448" s="20" t="s">
        <v>3433</v>
      </c>
      <c r="E448" s="15"/>
    </row>
    <row r="449" spans="1:5">
      <c r="A449" s="16" t="str">
        <f t="shared" si="6"/>
        <v>茨城県行方市</v>
      </c>
      <c r="B449" s="19" t="s">
        <v>3432</v>
      </c>
      <c r="C449" s="15" t="s">
        <v>3395</v>
      </c>
      <c r="D449" s="20" t="s">
        <v>3431</v>
      </c>
      <c r="E449" s="15"/>
    </row>
    <row r="450" spans="1:5">
      <c r="A450" s="16" t="str">
        <f t="shared" ref="A450:A513" si="7">C450&amp;D450&amp;E450</f>
        <v>茨城県鉾田市</v>
      </c>
      <c r="B450" s="19" t="s">
        <v>3430</v>
      </c>
      <c r="C450" s="15" t="s">
        <v>3395</v>
      </c>
      <c r="D450" s="20" t="s">
        <v>3429</v>
      </c>
      <c r="E450" s="15"/>
    </row>
    <row r="451" spans="1:5">
      <c r="A451" s="16" t="str">
        <f t="shared" si="7"/>
        <v>茨城県つくばみらい市</v>
      </c>
      <c r="B451" s="19" t="s">
        <v>3428</v>
      </c>
      <c r="C451" s="15" t="s">
        <v>3395</v>
      </c>
      <c r="D451" s="20" t="s">
        <v>3427</v>
      </c>
      <c r="E451" s="15"/>
    </row>
    <row r="452" spans="1:5">
      <c r="A452" s="16" t="str">
        <f t="shared" si="7"/>
        <v>茨城県小美玉市</v>
      </c>
      <c r="B452" s="19" t="s">
        <v>3426</v>
      </c>
      <c r="C452" s="15" t="s">
        <v>3395</v>
      </c>
      <c r="D452" s="20" t="s">
        <v>3425</v>
      </c>
      <c r="E452" s="15"/>
    </row>
    <row r="453" spans="1:5">
      <c r="A453" s="16" t="str">
        <f t="shared" si="7"/>
        <v>茨城県東茨城郡茨城町</v>
      </c>
      <c r="B453" s="19" t="s">
        <v>3424</v>
      </c>
      <c r="C453" s="15" t="s">
        <v>3395</v>
      </c>
      <c r="D453" s="20" t="s">
        <v>3419</v>
      </c>
      <c r="E453" s="15" t="s">
        <v>3423</v>
      </c>
    </row>
    <row r="454" spans="1:5">
      <c r="A454" s="16" t="str">
        <f t="shared" si="7"/>
        <v>茨城県東茨城郡大洗町</v>
      </c>
      <c r="B454" s="19" t="s">
        <v>3422</v>
      </c>
      <c r="C454" s="15" t="s">
        <v>3395</v>
      </c>
      <c r="D454" s="20" t="s">
        <v>3419</v>
      </c>
      <c r="E454" s="15" t="s">
        <v>3421</v>
      </c>
    </row>
    <row r="455" spans="1:5">
      <c r="A455" s="16" t="str">
        <f t="shared" si="7"/>
        <v>茨城県東茨城郡城里町</v>
      </c>
      <c r="B455" s="19" t="s">
        <v>3420</v>
      </c>
      <c r="C455" s="15" t="s">
        <v>3395</v>
      </c>
      <c r="D455" s="20" t="s">
        <v>3419</v>
      </c>
      <c r="E455" s="15" t="s">
        <v>3418</v>
      </c>
    </row>
    <row r="456" spans="1:5">
      <c r="A456" s="16" t="str">
        <f t="shared" si="7"/>
        <v>茨城県那珂郡東海村</v>
      </c>
      <c r="B456" s="19" t="s">
        <v>3417</v>
      </c>
      <c r="C456" s="15" t="s">
        <v>3395</v>
      </c>
      <c r="D456" s="20" t="s">
        <v>3416</v>
      </c>
      <c r="E456" s="15" t="s">
        <v>3415</v>
      </c>
    </row>
    <row r="457" spans="1:5">
      <c r="A457" s="16" t="str">
        <f t="shared" si="7"/>
        <v>茨城県久慈郡大子町</v>
      </c>
      <c r="B457" s="19" t="s">
        <v>3414</v>
      </c>
      <c r="C457" s="15" t="s">
        <v>3395</v>
      </c>
      <c r="D457" s="20" t="s">
        <v>3413</v>
      </c>
      <c r="E457" s="15" t="s">
        <v>3412</v>
      </c>
    </row>
    <row r="458" spans="1:5">
      <c r="A458" s="16" t="str">
        <f t="shared" si="7"/>
        <v>茨城県稲敷郡美浦村</v>
      </c>
      <c r="B458" s="19" t="s">
        <v>3411</v>
      </c>
      <c r="C458" s="15" t="s">
        <v>3395</v>
      </c>
      <c r="D458" s="20" t="s">
        <v>3406</v>
      </c>
      <c r="E458" s="15" t="s">
        <v>3410</v>
      </c>
    </row>
    <row r="459" spans="1:5">
      <c r="A459" s="16" t="str">
        <f t="shared" si="7"/>
        <v>茨城県稲敷郡阿見町</v>
      </c>
      <c r="B459" s="19" t="s">
        <v>3409</v>
      </c>
      <c r="C459" s="15" t="s">
        <v>3395</v>
      </c>
      <c r="D459" s="20" t="s">
        <v>3406</v>
      </c>
      <c r="E459" s="15" t="s">
        <v>3408</v>
      </c>
    </row>
    <row r="460" spans="1:5">
      <c r="A460" s="16" t="str">
        <f t="shared" si="7"/>
        <v>茨城県稲敷郡河内町</v>
      </c>
      <c r="B460" s="19" t="s">
        <v>3407</v>
      </c>
      <c r="C460" s="15" t="s">
        <v>3395</v>
      </c>
      <c r="D460" s="20" t="s">
        <v>3406</v>
      </c>
      <c r="E460" s="15" t="s">
        <v>3405</v>
      </c>
    </row>
    <row r="461" spans="1:5">
      <c r="A461" s="16" t="str">
        <f t="shared" si="7"/>
        <v>茨城県結城郡八千代町</v>
      </c>
      <c r="B461" s="19" t="s">
        <v>3404</v>
      </c>
      <c r="C461" s="15" t="s">
        <v>3395</v>
      </c>
      <c r="D461" s="20" t="s">
        <v>3403</v>
      </c>
      <c r="E461" s="15" t="s">
        <v>3402</v>
      </c>
    </row>
    <row r="462" spans="1:5">
      <c r="A462" s="16" t="str">
        <f t="shared" si="7"/>
        <v>茨城県猿島郡五霞町</v>
      </c>
      <c r="B462" s="19" t="s">
        <v>3401</v>
      </c>
      <c r="C462" s="15" t="s">
        <v>3395</v>
      </c>
      <c r="D462" s="20" t="s">
        <v>3398</v>
      </c>
      <c r="E462" s="15" t="s">
        <v>3400</v>
      </c>
    </row>
    <row r="463" spans="1:5">
      <c r="A463" s="16" t="str">
        <f t="shared" si="7"/>
        <v>茨城県猿島郡境町</v>
      </c>
      <c r="B463" s="19" t="s">
        <v>3399</v>
      </c>
      <c r="C463" s="15" t="s">
        <v>3395</v>
      </c>
      <c r="D463" s="20" t="s">
        <v>3398</v>
      </c>
      <c r="E463" s="15" t="s">
        <v>3397</v>
      </c>
    </row>
    <row r="464" spans="1:5">
      <c r="A464" s="16" t="str">
        <f t="shared" si="7"/>
        <v>茨城県北相馬郡利根町</v>
      </c>
      <c r="B464" s="19" t="s">
        <v>3396</v>
      </c>
      <c r="C464" s="15" t="s">
        <v>3395</v>
      </c>
      <c r="D464" s="20" t="s">
        <v>3394</v>
      </c>
      <c r="E464" s="15" t="s">
        <v>3393</v>
      </c>
    </row>
    <row r="465" spans="1:5">
      <c r="A465" s="16" t="str">
        <f t="shared" si="7"/>
        <v>栃木県宇都宮市</v>
      </c>
      <c r="B465" s="19" t="s">
        <v>3392</v>
      </c>
      <c r="C465" s="15" t="s">
        <v>3339</v>
      </c>
      <c r="D465" s="20" t="s">
        <v>3391</v>
      </c>
      <c r="E465" s="15"/>
    </row>
    <row r="466" spans="1:5">
      <c r="A466" s="16" t="str">
        <f t="shared" si="7"/>
        <v>栃木県足利市</v>
      </c>
      <c r="B466" s="19" t="s">
        <v>3390</v>
      </c>
      <c r="C466" s="15" t="s">
        <v>3339</v>
      </c>
      <c r="D466" s="20" t="s">
        <v>3389</v>
      </c>
      <c r="E466" s="15"/>
    </row>
    <row r="467" spans="1:5">
      <c r="A467" s="16" t="str">
        <f t="shared" si="7"/>
        <v>栃木県栃木市</v>
      </c>
      <c r="B467" s="19" t="s">
        <v>3388</v>
      </c>
      <c r="C467" s="15" t="s">
        <v>3339</v>
      </c>
      <c r="D467" s="20" t="s">
        <v>3387</v>
      </c>
      <c r="E467" s="15"/>
    </row>
    <row r="468" spans="1:5">
      <c r="A468" s="16" t="str">
        <f t="shared" si="7"/>
        <v>栃木県佐野市</v>
      </c>
      <c r="B468" s="19" t="s">
        <v>3386</v>
      </c>
      <c r="C468" s="15" t="s">
        <v>3339</v>
      </c>
      <c r="D468" s="20" t="s">
        <v>3385</v>
      </c>
      <c r="E468" s="15"/>
    </row>
    <row r="469" spans="1:5">
      <c r="A469" s="16" t="str">
        <f t="shared" si="7"/>
        <v>栃木県鹿沼市</v>
      </c>
      <c r="B469" s="19" t="s">
        <v>3384</v>
      </c>
      <c r="C469" s="15" t="s">
        <v>3339</v>
      </c>
      <c r="D469" s="20" t="s">
        <v>3383</v>
      </c>
      <c r="E469" s="15"/>
    </row>
    <row r="470" spans="1:5">
      <c r="A470" s="16" t="str">
        <f t="shared" si="7"/>
        <v>栃木県日光市</v>
      </c>
      <c r="B470" s="19" t="s">
        <v>3382</v>
      </c>
      <c r="C470" s="15" t="s">
        <v>3339</v>
      </c>
      <c r="D470" s="20" t="s">
        <v>3381</v>
      </c>
      <c r="E470" s="15"/>
    </row>
    <row r="471" spans="1:5">
      <c r="A471" s="16" t="str">
        <f t="shared" si="7"/>
        <v>栃木県小山市</v>
      </c>
      <c r="B471" s="19" t="s">
        <v>3380</v>
      </c>
      <c r="C471" s="15" t="s">
        <v>3339</v>
      </c>
      <c r="D471" s="20" t="s">
        <v>3379</v>
      </c>
      <c r="E471" s="15"/>
    </row>
    <row r="472" spans="1:5">
      <c r="A472" s="16" t="str">
        <f t="shared" si="7"/>
        <v>栃木県真岡市</v>
      </c>
      <c r="B472" s="19" t="s">
        <v>3378</v>
      </c>
      <c r="C472" s="15" t="s">
        <v>3339</v>
      </c>
      <c r="D472" s="20" t="s">
        <v>3377</v>
      </c>
      <c r="E472" s="15"/>
    </row>
    <row r="473" spans="1:5">
      <c r="A473" s="16" t="str">
        <f t="shared" si="7"/>
        <v>栃木県大田原市</v>
      </c>
      <c r="B473" s="19" t="s">
        <v>3376</v>
      </c>
      <c r="C473" s="15" t="s">
        <v>3339</v>
      </c>
      <c r="D473" s="20" t="s">
        <v>3375</v>
      </c>
      <c r="E473" s="15"/>
    </row>
    <row r="474" spans="1:5">
      <c r="A474" s="16" t="str">
        <f t="shared" si="7"/>
        <v>栃木県矢板市</v>
      </c>
      <c r="B474" s="19" t="s">
        <v>3374</v>
      </c>
      <c r="C474" s="15" t="s">
        <v>3339</v>
      </c>
      <c r="D474" s="20" t="s">
        <v>3373</v>
      </c>
      <c r="E474" s="15"/>
    </row>
    <row r="475" spans="1:5">
      <c r="A475" s="16" t="str">
        <f t="shared" si="7"/>
        <v>栃木県那須塩原市</v>
      </c>
      <c r="B475" s="19" t="s">
        <v>3372</v>
      </c>
      <c r="C475" s="15" t="s">
        <v>3339</v>
      </c>
      <c r="D475" s="20" t="s">
        <v>3371</v>
      </c>
      <c r="E475" s="15"/>
    </row>
    <row r="476" spans="1:5">
      <c r="A476" s="16" t="str">
        <f t="shared" si="7"/>
        <v>栃木県さくら市</v>
      </c>
      <c r="B476" s="19" t="s">
        <v>3370</v>
      </c>
      <c r="C476" s="15" t="s">
        <v>3339</v>
      </c>
      <c r="D476" s="20" t="s">
        <v>3369</v>
      </c>
      <c r="E476" s="15"/>
    </row>
    <row r="477" spans="1:5">
      <c r="A477" s="16" t="str">
        <f t="shared" si="7"/>
        <v>栃木県那須烏山市</v>
      </c>
      <c r="B477" s="19" t="s">
        <v>3368</v>
      </c>
      <c r="C477" s="15" t="s">
        <v>3339</v>
      </c>
      <c r="D477" s="20" t="s">
        <v>3367</v>
      </c>
      <c r="E477" s="15"/>
    </row>
    <row r="478" spans="1:5">
      <c r="A478" s="16" t="str">
        <f t="shared" si="7"/>
        <v>栃木県下野市</v>
      </c>
      <c r="B478" s="19" t="s">
        <v>3366</v>
      </c>
      <c r="C478" s="15" t="s">
        <v>3339</v>
      </c>
      <c r="D478" s="20" t="s">
        <v>3365</v>
      </c>
      <c r="E478" s="15"/>
    </row>
    <row r="479" spans="1:5">
      <c r="A479" s="16" t="str">
        <f t="shared" si="7"/>
        <v>栃木県河内郡上三川町</v>
      </c>
      <c r="B479" s="19" t="s">
        <v>3364</v>
      </c>
      <c r="C479" s="15" t="s">
        <v>3339</v>
      </c>
      <c r="D479" s="20" t="s">
        <v>3363</v>
      </c>
      <c r="E479" s="15" t="s">
        <v>3362</v>
      </c>
    </row>
    <row r="480" spans="1:5">
      <c r="A480" s="16" t="str">
        <f t="shared" si="7"/>
        <v>栃木県芳賀郡益子町</v>
      </c>
      <c r="B480" s="19" t="s">
        <v>3361</v>
      </c>
      <c r="C480" s="15" t="s">
        <v>3339</v>
      </c>
      <c r="D480" s="20" t="s">
        <v>3354</v>
      </c>
      <c r="E480" s="15" t="s">
        <v>3360</v>
      </c>
    </row>
    <row r="481" spans="1:5">
      <c r="A481" s="16" t="str">
        <f t="shared" si="7"/>
        <v>栃木県芳賀郡茂木町</v>
      </c>
      <c r="B481" s="19" t="s">
        <v>3359</v>
      </c>
      <c r="C481" s="15" t="s">
        <v>3339</v>
      </c>
      <c r="D481" s="20" t="s">
        <v>3354</v>
      </c>
      <c r="E481" s="15" t="s">
        <v>3358</v>
      </c>
    </row>
    <row r="482" spans="1:5">
      <c r="A482" s="16" t="str">
        <f t="shared" si="7"/>
        <v>栃木県芳賀郡市貝町</v>
      </c>
      <c r="B482" s="19" t="s">
        <v>3357</v>
      </c>
      <c r="C482" s="15" t="s">
        <v>3339</v>
      </c>
      <c r="D482" s="20" t="s">
        <v>3354</v>
      </c>
      <c r="E482" s="15" t="s">
        <v>3356</v>
      </c>
    </row>
    <row r="483" spans="1:5">
      <c r="A483" s="16" t="str">
        <f t="shared" si="7"/>
        <v>栃木県芳賀郡芳賀町</v>
      </c>
      <c r="B483" s="19" t="s">
        <v>3355</v>
      </c>
      <c r="C483" s="15" t="s">
        <v>3339</v>
      </c>
      <c r="D483" s="20" t="s">
        <v>3354</v>
      </c>
      <c r="E483" s="15" t="s">
        <v>3353</v>
      </c>
    </row>
    <row r="484" spans="1:5">
      <c r="A484" s="16" t="str">
        <f t="shared" si="7"/>
        <v>栃木県下都賀郡壬生町</v>
      </c>
      <c r="B484" s="19" t="s">
        <v>3352</v>
      </c>
      <c r="C484" s="15" t="s">
        <v>3339</v>
      </c>
      <c r="D484" s="20" t="s">
        <v>3349</v>
      </c>
      <c r="E484" s="15" t="s">
        <v>3351</v>
      </c>
    </row>
    <row r="485" spans="1:5">
      <c r="A485" s="16" t="str">
        <f t="shared" si="7"/>
        <v>栃木県下都賀郡野木町</v>
      </c>
      <c r="B485" s="19" t="s">
        <v>3350</v>
      </c>
      <c r="C485" s="15" t="s">
        <v>3339</v>
      </c>
      <c r="D485" s="20" t="s">
        <v>3349</v>
      </c>
      <c r="E485" s="15" t="s">
        <v>3348</v>
      </c>
    </row>
    <row r="486" spans="1:5">
      <c r="A486" s="16" t="str">
        <f t="shared" si="7"/>
        <v>栃木県塩谷郡塩谷町</v>
      </c>
      <c r="B486" s="19" t="s">
        <v>3347</v>
      </c>
      <c r="C486" s="15" t="s">
        <v>3339</v>
      </c>
      <c r="D486" s="20" t="s">
        <v>3344</v>
      </c>
      <c r="E486" s="15" t="s">
        <v>3346</v>
      </c>
    </row>
    <row r="487" spans="1:5">
      <c r="A487" s="16" t="str">
        <f t="shared" si="7"/>
        <v>栃木県塩谷郡高根沢町</v>
      </c>
      <c r="B487" s="19" t="s">
        <v>3345</v>
      </c>
      <c r="C487" s="15" t="s">
        <v>3339</v>
      </c>
      <c r="D487" s="20" t="s">
        <v>3344</v>
      </c>
      <c r="E487" s="15" t="s">
        <v>3343</v>
      </c>
    </row>
    <row r="488" spans="1:5">
      <c r="A488" s="16" t="str">
        <f t="shared" si="7"/>
        <v>栃木県那須郡那須町</v>
      </c>
      <c r="B488" s="19" t="s">
        <v>3342</v>
      </c>
      <c r="C488" s="15" t="s">
        <v>3339</v>
      </c>
      <c r="D488" s="20" t="s">
        <v>3338</v>
      </c>
      <c r="E488" s="15" t="s">
        <v>3341</v>
      </c>
    </row>
    <row r="489" spans="1:5">
      <c r="A489" s="16" t="str">
        <f t="shared" si="7"/>
        <v>栃木県那須郡那珂川町</v>
      </c>
      <c r="B489" s="19" t="s">
        <v>3340</v>
      </c>
      <c r="C489" s="15" t="s">
        <v>3339</v>
      </c>
      <c r="D489" s="20" t="s">
        <v>3338</v>
      </c>
      <c r="E489" s="15" t="s">
        <v>3337</v>
      </c>
    </row>
    <row r="490" spans="1:5">
      <c r="A490" s="16" t="str">
        <f t="shared" si="7"/>
        <v>群馬県前橋市</v>
      </c>
      <c r="B490" s="19" t="s">
        <v>3336</v>
      </c>
      <c r="C490" s="15" t="s">
        <v>3264</v>
      </c>
      <c r="D490" s="20" t="s">
        <v>3335</v>
      </c>
      <c r="E490" s="15"/>
    </row>
    <row r="491" spans="1:5">
      <c r="A491" s="16" t="str">
        <f t="shared" si="7"/>
        <v>群馬県高崎市</v>
      </c>
      <c r="B491" s="19" t="s">
        <v>3334</v>
      </c>
      <c r="C491" s="15" t="s">
        <v>3264</v>
      </c>
      <c r="D491" s="20" t="s">
        <v>3333</v>
      </c>
      <c r="E491" s="15"/>
    </row>
    <row r="492" spans="1:5">
      <c r="A492" s="16" t="str">
        <f t="shared" si="7"/>
        <v>群馬県桐生市</v>
      </c>
      <c r="B492" s="19" t="s">
        <v>3332</v>
      </c>
      <c r="C492" s="15" t="s">
        <v>3264</v>
      </c>
      <c r="D492" s="20" t="s">
        <v>3331</v>
      </c>
      <c r="E492" s="15"/>
    </row>
    <row r="493" spans="1:5">
      <c r="A493" s="16" t="str">
        <f t="shared" si="7"/>
        <v>群馬県伊勢崎市</v>
      </c>
      <c r="B493" s="19" t="s">
        <v>3330</v>
      </c>
      <c r="C493" s="15" t="s">
        <v>3264</v>
      </c>
      <c r="D493" s="20" t="s">
        <v>3329</v>
      </c>
      <c r="E493" s="15"/>
    </row>
    <row r="494" spans="1:5">
      <c r="A494" s="16" t="str">
        <f t="shared" si="7"/>
        <v>群馬県太田市</v>
      </c>
      <c r="B494" s="19" t="s">
        <v>3328</v>
      </c>
      <c r="C494" s="15" t="s">
        <v>3264</v>
      </c>
      <c r="D494" s="20" t="s">
        <v>3327</v>
      </c>
      <c r="E494" s="15"/>
    </row>
    <row r="495" spans="1:5">
      <c r="A495" s="16" t="str">
        <f t="shared" si="7"/>
        <v>群馬県沼田市</v>
      </c>
      <c r="B495" s="19" t="s">
        <v>3326</v>
      </c>
      <c r="C495" s="15" t="s">
        <v>3264</v>
      </c>
      <c r="D495" s="20" t="s">
        <v>3325</v>
      </c>
      <c r="E495" s="15"/>
    </row>
    <row r="496" spans="1:5">
      <c r="A496" s="16" t="str">
        <f t="shared" si="7"/>
        <v>群馬県館林市</v>
      </c>
      <c r="B496" s="19" t="s">
        <v>3324</v>
      </c>
      <c r="C496" s="15" t="s">
        <v>3264</v>
      </c>
      <c r="D496" s="20" t="s">
        <v>3323</v>
      </c>
      <c r="E496" s="15"/>
    </row>
    <row r="497" spans="1:5">
      <c r="A497" s="16" t="str">
        <f t="shared" si="7"/>
        <v>群馬県渋川市</v>
      </c>
      <c r="B497" s="19" t="s">
        <v>3322</v>
      </c>
      <c r="C497" s="15" t="s">
        <v>3264</v>
      </c>
      <c r="D497" s="20" t="s">
        <v>3321</v>
      </c>
      <c r="E497" s="15"/>
    </row>
    <row r="498" spans="1:5">
      <c r="A498" s="16" t="str">
        <f t="shared" si="7"/>
        <v>群馬県藤岡市</v>
      </c>
      <c r="B498" s="19" t="s">
        <v>3320</v>
      </c>
      <c r="C498" s="15" t="s">
        <v>3264</v>
      </c>
      <c r="D498" s="20" t="s">
        <v>3319</v>
      </c>
      <c r="E498" s="15"/>
    </row>
    <row r="499" spans="1:5">
      <c r="A499" s="16" t="str">
        <f t="shared" si="7"/>
        <v>群馬県富岡市</v>
      </c>
      <c r="B499" s="19" t="s">
        <v>3318</v>
      </c>
      <c r="C499" s="15" t="s">
        <v>3264</v>
      </c>
      <c r="D499" s="20" t="s">
        <v>3317</v>
      </c>
      <c r="E499" s="15"/>
    </row>
    <row r="500" spans="1:5">
      <c r="A500" s="16" t="str">
        <f t="shared" si="7"/>
        <v>群馬県安中市</v>
      </c>
      <c r="B500" s="19" t="s">
        <v>3316</v>
      </c>
      <c r="C500" s="15" t="s">
        <v>3264</v>
      </c>
      <c r="D500" s="20" t="s">
        <v>3315</v>
      </c>
      <c r="E500" s="15"/>
    </row>
    <row r="501" spans="1:5">
      <c r="A501" s="16" t="str">
        <f t="shared" si="7"/>
        <v>群馬県みどり市</v>
      </c>
      <c r="B501" s="19" t="s">
        <v>3314</v>
      </c>
      <c r="C501" s="15" t="s">
        <v>3264</v>
      </c>
      <c r="D501" s="20" t="s">
        <v>3313</v>
      </c>
      <c r="E501" s="15"/>
    </row>
    <row r="502" spans="1:5">
      <c r="A502" s="16" t="str">
        <f t="shared" si="7"/>
        <v>群馬県北群馬郡榛東村</v>
      </c>
      <c r="B502" s="19" t="s">
        <v>3312</v>
      </c>
      <c r="C502" s="15" t="s">
        <v>3264</v>
      </c>
      <c r="D502" s="20" t="s">
        <v>3309</v>
      </c>
      <c r="E502" s="15" t="s">
        <v>3311</v>
      </c>
    </row>
    <row r="503" spans="1:5">
      <c r="A503" s="16" t="str">
        <f t="shared" si="7"/>
        <v>群馬県北群馬郡吉岡町</v>
      </c>
      <c r="B503" s="19" t="s">
        <v>3310</v>
      </c>
      <c r="C503" s="15" t="s">
        <v>3264</v>
      </c>
      <c r="D503" s="20" t="s">
        <v>3309</v>
      </c>
      <c r="E503" s="15" t="s">
        <v>3308</v>
      </c>
    </row>
    <row r="504" spans="1:5">
      <c r="A504" s="16" t="str">
        <f t="shared" si="7"/>
        <v>群馬県多野郡上野村</v>
      </c>
      <c r="B504" s="19" t="s">
        <v>3307</v>
      </c>
      <c r="C504" s="15" t="s">
        <v>3264</v>
      </c>
      <c r="D504" s="20" t="s">
        <v>3304</v>
      </c>
      <c r="E504" s="15" t="s">
        <v>3306</v>
      </c>
    </row>
    <row r="505" spans="1:5">
      <c r="A505" s="16" t="str">
        <f t="shared" si="7"/>
        <v>群馬県多野郡神流町</v>
      </c>
      <c r="B505" s="19" t="s">
        <v>3305</v>
      </c>
      <c r="C505" s="15" t="s">
        <v>3264</v>
      </c>
      <c r="D505" s="20" t="s">
        <v>3304</v>
      </c>
      <c r="E505" s="15" t="s">
        <v>3303</v>
      </c>
    </row>
    <row r="506" spans="1:5">
      <c r="A506" s="16" t="str">
        <f t="shared" si="7"/>
        <v>群馬県甘楽郡下仁田町</v>
      </c>
      <c r="B506" s="19" t="s">
        <v>3302</v>
      </c>
      <c r="C506" s="15" t="s">
        <v>3264</v>
      </c>
      <c r="D506" s="20" t="s">
        <v>3298</v>
      </c>
      <c r="E506" s="15" t="s">
        <v>3301</v>
      </c>
    </row>
    <row r="507" spans="1:5">
      <c r="A507" s="16" t="str">
        <f t="shared" si="7"/>
        <v>群馬県甘楽郡南牧村</v>
      </c>
      <c r="B507" s="19" t="s">
        <v>3300</v>
      </c>
      <c r="C507" s="15" t="s">
        <v>3264</v>
      </c>
      <c r="D507" s="20" t="s">
        <v>3298</v>
      </c>
      <c r="E507" s="15" t="s">
        <v>2452</v>
      </c>
    </row>
    <row r="508" spans="1:5">
      <c r="A508" s="16" t="str">
        <f t="shared" si="7"/>
        <v>群馬県甘楽郡甘楽町</v>
      </c>
      <c r="B508" s="19" t="s">
        <v>3299</v>
      </c>
      <c r="C508" s="15" t="s">
        <v>3264</v>
      </c>
      <c r="D508" s="20" t="s">
        <v>3298</v>
      </c>
      <c r="E508" s="15" t="s">
        <v>3297</v>
      </c>
    </row>
    <row r="509" spans="1:5">
      <c r="A509" s="16" t="str">
        <f t="shared" si="7"/>
        <v>群馬県吾妻郡中之条町</v>
      </c>
      <c r="B509" s="19" t="s">
        <v>3296</v>
      </c>
      <c r="C509" s="15" t="s">
        <v>3264</v>
      </c>
      <c r="D509" s="20" t="s">
        <v>3286</v>
      </c>
      <c r="E509" s="15" t="s">
        <v>3295</v>
      </c>
    </row>
    <row r="510" spans="1:5">
      <c r="A510" s="16" t="str">
        <f t="shared" si="7"/>
        <v>群馬県吾妻郡長野原町</v>
      </c>
      <c r="B510" s="19" t="s">
        <v>3294</v>
      </c>
      <c r="C510" s="15" t="s">
        <v>3264</v>
      </c>
      <c r="D510" s="20" t="s">
        <v>3286</v>
      </c>
      <c r="E510" s="15" t="s">
        <v>3293</v>
      </c>
    </row>
    <row r="511" spans="1:5">
      <c r="A511" s="16" t="str">
        <f t="shared" si="7"/>
        <v>群馬県吾妻郡嬬恋村</v>
      </c>
      <c r="B511" s="19" t="s">
        <v>3292</v>
      </c>
      <c r="C511" s="15" t="s">
        <v>3264</v>
      </c>
      <c r="D511" s="20" t="s">
        <v>3286</v>
      </c>
      <c r="E511" s="15" t="s">
        <v>3291</v>
      </c>
    </row>
    <row r="512" spans="1:5">
      <c r="A512" s="16" t="str">
        <f t="shared" si="7"/>
        <v>群馬県吾妻郡草津町</v>
      </c>
      <c r="B512" s="19" t="s">
        <v>3290</v>
      </c>
      <c r="C512" s="15" t="s">
        <v>3264</v>
      </c>
      <c r="D512" s="20" t="s">
        <v>3286</v>
      </c>
      <c r="E512" s="15" t="s">
        <v>3289</v>
      </c>
    </row>
    <row r="513" spans="1:5">
      <c r="A513" s="16" t="str">
        <f t="shared" si="7"/>
        <v>群馬県吾妻郡高山村</v>
      </c>
      <c r="B513" s="19" t="s">
        <v>3288</v>
      </c>
      <c r="C513" s="15" t="s">
        <v>3264</v>
      </c>
      <c r="D513" s="20" t="s">
        <v>3286</v>
      </c>
      <c r="E513" s="15" t="s">
        <v>2347</v>
      </c>
    </row>
    <row r="514" spans="1:5">
      <c r="A514" s="16" t="str">
        <f t="shared" ref="A514:A577" si="8">C514&amp;D514&amp;E514</f>
        <v>群馬県吾妻郡東吾妻町</v>
      </c>
      <c r="B514" s="19" t="s">
        <v>3287</v>
      </c>
      <c r="C514" s="15" t="s">
        <v>3264</v>
      </c>
      <c r="D514" s="20" t="s">
        <v>3286</v>
      </c>
      <c r="E514" s="15" t="s">
        <v>3285</v>
      </c>
    </row>
    <row r="515" spans="1:5">
      <c r="A515" s="16" t="str">
        <f t="shared" si="8"/>
        <v>群馬県利根郡片品村</v>
      </c>
      <c r="B515" s="19" t="s">
        <v>3284</v>
      </c>
      <c r="C515" s="15" t="s">
        <v>3264</v>
      </c>
      <c r="D515" s="20" t="s">
        <v>3277</v>
      </c>
      <c r="E515" s="15" t="s">
        <v>3283</v>
      </c>
    </row>
    <row r="516" spans="1:5">
      <c r="A516" s="16" t="str">
        <f t="shared" si="8"/>
        <v>群馬県利根郡川場村</v>
      </c>
      <c r="B516" s="19" t="s">
        <v>3282</v>
      </c>
      <c r="C516" s="15" t="s">
        <v>3264</v>
      </c>
      <c r="D516" s="20" t="s">
        <v>3277</v>
      </c>
      <c r="E516" s="15" t="s">
        <v>3281</v>
      </c>
    </row>
    <row r="517" spans="1:5">
      <c r="A517" s="16" t="str">
        <f t="shared" si="8"/>
        <v>群馬県利根郡昭和村</v>
      </c>
      <c r="B517" s="19" t="s">
        <v>3280</v>
      </c>
      <c r="C517" s="15" t="s">
        <v>3264</v>
      </c>
      <c r="D517" s="20" t="s">
        <v>3277</v>
      </c>
      <c r="E517" s="15" t="s">
        <v>3279</v>
      </c>
    </row>
    <row r="518" spans="1:5">
      <c r="A518" s="16" t="str">
        <f t="shared" si="8"/>
        <v>群馬県利根郡みなかみ町</v>
      </c>
      <c r="B518" s="19" t="s">
        <v>3278</v>
      </c>
      <c r="C518" s="15" t="s">
        <v>3264</v>
      </c>
      <c r="D518" s="20" t="s">
        <v>3277</v>
      </c>
      <c r="E518" s="15" t="s">
        <v>3276</v>
      </c>
    </row>
    <row r="519" spans="1:5">
      <c r="A519" s="16" t="str">
        <f t="shared" si="8"/>
        <v>群馬県佐波郡玉村町</v>
      </c>
      <c r="B519" s="19" t="s">
        <v>3275</v>
      </c>
      <c r="C519" s="15" t="s">
        <v>3264</v>
      </c>
      <c r="D519" s="20" t="s">
        <v>3274</v>
      </c>
      <c r="E519" s="15" t="s">
        <v>3273</v>
      </c>
    </row>
    <row r="520" spans="1:5">
      <c r="A520" s="16" t="str">
        <f t="shared" si="8"/>
        <v>群馬県邑楽郡板倉町</v>
      </c>
      <c r="B520" s="19" t="s">
        <v>3272</v>
      </c>
      <c r="C520" s="15" t="s">
        <v>3264</v>
      </c>
      <c r="D520" s="20" t="s">
        <v>3263</v>
      </c>
      <c r="E520" s="15" t="s">
        <v>3271</v>
      </c>
    </row>
    <row r="521" spans="1:5">
      <c r="A521" s="16" t="str">
        <f t="shared" si="8"/>
        <v>群馬県邑楽郡明和町</v>
      </c>
      <c r="B521" s="19" t="s">
        <v>3270</v>
      </c>
      <c r="C521" s="15" t="s">
        <v>3264</v>
      </c>
      <c r="D521" s="20" t="s">
        <v>3263</v>
      </c>
      <c r="E521" s="15" t="s">
        <v>1963</v>
      </c>
    </row>
    <row r="522" spans="1:5">
      <c r="A522" s="16" t="str">
        <f t="shared" si="8"/>
        <v>群馬県邑楽郡千代田町</v>
      </c>
      <c r="B522" s="19" t="s">
        <v>3269</v>
      </c>
      <c r="C522" s="15" t="s">
        <v>3264</v>
      </c>
      <c r="D522" s="20" t="s">
        <v>3263</v>
      </c>
      <c r="E522" s="15" t="s">
        <v>3268</v>
      </c>
    </row>
    <row r="523" spans="1:5">
      <c r="A523" s="16" t="str">
        <f t="shared" si="8"/>
        <v>群馬県邑楽郡大泉町</v>
      </c>
      <c r="B523" s="19" t="s">
        <v>3267</v>
      </c>
      <c r="C523" s="15" t="s">
        <v>3264</v>
      </c>
      <c r="D523" s="20" t="s">
        <v>3263</v>
      </c>
      <c r="E523" s="15" t="s">
        <v>3266</v>
      </c>
    </row>
    <row r="524" spans="1:5">
      <c r="A524" s="16" t="str">
        <f t="shared" si="8"/>
        <v>群馬県邑楽郡邑楽町</v>
      </c>
      <c r="B524" s="19" t="s">
        <v>3265</v>
      </c>
      <c r="C524" s="15" t="s">
        <v>3264</v>
      </c>
      <c r="D524" s="20" t="s">
        <v>3263</v>
      </c>
      <c r="E524" s="15" t="s">
        <v>3262</v>
      </c>
    </row>
    <row r="525" spans="1:5">
      <c r="A525" s="16" t="str">
        <f t="shared" si="8"/>
        <v>埼玉県さいたま市西区</v>
      </c>
      <c r="B525" s="21" t="s">
        <v>3261</v>
      </c>
      <c r="C525" s="15" t="s">
        <v>3114</v>
      </c>
      <c r="D525" s="18" t="s">
        <v>3247</v>
      </c>
      <c r="E525" s="16" t="s">
        <v>692</v>
      </c>
    </row>
    <row r="526" spans="1:5">
      <c r="A526" s="16" t="str">
        <f t="shared" si="8"/>
        <v>埼玉県さいたま市北区</v>
      </c>
      <c r="B526" s="21" t="s">
        <v>3260</v>
      </c>
      <c r="C526" s="15" t="s">
        <v>3114</v>
      </c>
      <c r="D526" s="18" t="s">
        <v>3247</v>
      </c>
      <c r="E526" s="16" t="s">
        <v>689</v>
      </c>
    </row>
    <row r="527" spans="1:5">
      <c r="A527" s="16" t="str">
        <f t="shared" si="8"/>
        <v>埼玉県さいたま市大宮区</v>
      </c>
      <c r="B527" s="21" t="s">
        <v>3259</v>
      </c>
      <c r="C527" s="15" t="s">
        <v>3114</v>
      </c>
      <c r="D527" s="18" t="s">
        <v>3247</v>
      </c>
      <c r="E527" s="16" t="s">
        <v>3258</v>
      </c>
    </row>
    <row r="528" spans="1:5">
      <c r="A528" s="16" t="str">
        <f t="shared" si="8"/>
        <v>埼玉県さいたま市見沼区</v>
      </c>
      <c r="B528" s="21" t="s">
        <v>3257</v>
      </c>
      <c r="C528" s="15" t="s">
        <v>3114</v>
      </c>
      <c r="D528" s="18" t="s">
        <v>3247</v>
      </c>
      <c r="E528" s="16" t="s">
        <v>3256</v>
      </c>
    </row>
    <row r="529" spans="1:5">
      <c r="A529" s="16" t="str">
        <f t="shared" si="8"/>
        <v>埼玉県さいたま市中央区</v>
      </c>
      <c r="B529" s="21" t="s">
        <v>3255</v>
      </c>
      <c r="C529" s="15" t="s">
        <v>3114</v>
      </c>
      <c r="D529" s="18" t="s">
        <v>3247</v>
      </c>
      <c r="E529" s="16" t="s">
        <v>694</v>
      </c>
    </row>
    <row r="530" spans="1:5">
      <c r="A530" s="16" t="str">
        <f t="shared" si="8"/>
        <v>埼玉県さいたま市桜区</v>
      </c>
      <c r="B530" s="21" t="s">
        <v>3254</v>
      </c>
      <c r="C530" s="15" t="s">
        <v>3114</v>
      </c>
      <c r="D530" s="18" t="s">
        <v>3247</v>
      </c>
      <c r="E530" s="16" t="s">
        <v>3253</v>
      </c>
    </row>
    <row r="531" spans="1:5">
      <c r="A531" s="16" t="str">
        <f t="shared" si="8"/>
        <v>埼玉県さいたま市浦和区</v>
      </c>
      <c r="B531" s="21" t="s">
        <v>3252</v>
      </c>
      <c r="C531" s="15" t="s">
        <v>3114</v>
      </c>
      <c r="D531" s="18" t="s">
        <v>3247</v>
      </c>
      <c r="E531" s="16" t="s">
        <v>3251</v>
      </c>
    </row>
    <row r="532" spans="1:5">
      <c r="A532" s="16" t="str">
        <f t="shared" si="8"/>
        <v>埼玉県さいたま市南区</v>
      </c>
      <c r="B532" s="21" t="s">
        <v>3250</v>
      </c>
      <c r="C532" s="15" t="s">
        <v>3114</v>
      </c>
      <c r="D532" s="18" t="s">
        <v>3247</v>
      </c>
      <c r="E532" s="16" t="s">
        <v>691</v>
      </c>
    </row>
    <row r="533" spans="1:5">
      <c r="A533" s="16" t="str">
        <f t="shared" si="8"/>
        <v>埼玉県さいたま市緑区</v>
      </c>
      <c r="B533" s="21" t="s">
        <v>3249</v>
      </c>
      <c r="C533" s="15" t="s">
        <v>3114</v>
      </c>
      <c r="D533" s="18" t="s">
        <v>3247</v>
      </c>
      <c r="E533" s="16" t="s">
        <v>2124</v>
      </c>
    </row>
    <row r="534" spans="1:5">
      <c r="A534" s="16" t="str">
        <f t="shared" si="8"/>
        <v>埼玉県さいたま市岩槻区</v>
      </c>
      <c r="B534" s="21" t="s">
        <v>3248</v>
      </c>
      <c r="C534" s="15" t="s">
        <v>3114</v>
      </c>
      <c r="D534" s="18" t="s">
        <v>3247</v>
      </c>
      <c r="E534" s="16" t="s">
        <v>3246</v>
      </c>
    </row>
    <row r="535" spans="1:5">
      <c r="A535" s="16" t="str">
        <f t="shared" si="8"/>
        <v>埼玉県川越市</v>
      </c>
      <c r="B535" s="19" t="s">
        <v>3245</v>
      </c>
      <c r="C535" s="15" t="s">
        <v>3114</v>
      </c>
      <c r="D535" s="20" t="s">
        <v>3244</v>
      </c>
      <c r="E535" s="15"/>
    </row>
    <row r="536" spans="1:5">
      <c r="A536" s="16" t="str">
        <f t="shared" si="8"/>
        <v>埼玉県熊谷市</v>
      </c>
      <c r="B536" s="19" t="s">
        <v>3243</v>
      </c>
      <c r="C536" s="15" t="s">
        <v>3114</v>
      </c>
      <c r="D536" s="20" t="s">
        <v>3242</v>
      </c>
      <c r="E536" s="15"/>
    </row>
    <row r="537" spans="1:5">
      <c r="A537" s="16" t="str">
        <f t="shared" si="8"/>
        <v>埼玉県川口市</v>
      </c>
      <c r="B537" s="19" t="s">
        <v>3241</v>
      </c>
      <c r="C537" s="15" t="s">
        <v>3114</v>
      </c>
      <c r="D537" s="20" t="s">
        <v>3240</v>
      </c>
      <c r="E537" s="15"/>
    </row>
    <row r="538" spans="1:5">
      <c r="A538" s="16" t="str">
        <f t="shared" si="8"/>
        <v>埼玉県行田市</v>
      </c>
      <c r="B538" s="19" t="s">
        <v>3239</v>
      </c>
      <c r="C538" s="15" t="s">
        <v>3114</v>
      </c>
      <c r="D538" s="20" t="s">
        <v>3238</v>
      </c>
      <c r="E538" s="15"/>
    </row>
    <row r="539" spans="1:5">
      <c r="A539" s="16" t="str">
        <f t="shared" si="8"/>
        <v>埼玉県秩父市</v>
      </c>
      <c r="B539" s="19" t="s">
        <v>3237</v>
      </c>
      <c r="C539" s="15" t="s">
        <v>3114</v>
      </c>
      <c r="D539" s="20" t="s">
        <v>3236</v>
      </c>
      <c r="E539" s="15"/>
    </row>
    <row r="540" spans="1:5">
      <c r="A540" s="16" t="str">
        <f t="shared" si="8"/>
        <v>埼玉県所沢市</v>
      </c>
      <c r="B540" s="19" t="s">
        <v>3235</v>
      </c>
      <c r="C540" s="15" t="s">
        <v>3114</v>
      </c>
      <c r="D540" s="20" t="s">
        <v>3234</v>
      </c>
      <c r="E540" s="15"/>
    </row>
    <row r="541" spans="1:5">
      <c r="A541" s="16" t="str">
        <f t="shared" si="8"/>
        <v>埼玉県飯能市</v>
      </c>
      <c r="B541" s="19" t="s">
        <v>3233</v>
      </c>
      <c r="C541" s="15" t="s">
        <v>3114</v>
      </c>
      <c r="D541" s="20" t="s">
        <v>3232</v>
      </c>
      <c r="E541" s="15"/>
    </row>
    <row r="542" spans="1:5">
      <c r="A542" s="16" t="str">
        <f t="shared" si="8"/>
        <v>埼玉県加須市</v>
      </c>
      <c r="B542" s="19" t="s">
        <v>3231</v>
      </c>
      <c r="C542" s="15" t="s">
        <v>3114</v>
      </c>
      <c r="D542" s="20" t="s">
        <v>3230</v>
      </c>
      <c r="E542" s="15"/>
    </row>
    <row r="543" spans="1:5">
      <c r="A543" s="16" t="str">
        <f t="shared" si="8"/>
        <v>埼玉県本庄市</v>
      </c>
      <c r="B543" s="19" t="s">
        <v>3229</v>
      </c>
      <c r="C543" s="15" t="s">
        <v>3114</v>
      </c>
      <c r="D543" s="20" t="s">
        <v>3228</v>
      </c>
      <c r="E543" s="15"/>
    </row>
    <row r="544" spans="1:5">
      <c r="A544" s="16" t="str">
        <f t="shared" si="8"/>
        <v>埼玉県東松山市</v>
      </c>
      <c r="B544" s="19" t="s">
        <v>3227</v>
      </c>
      <c r="C544" s="15" t="s">
        <v>3114</v>
      </c>
      <c r="D544" s="20" t="s">
        <v>3226</v>
      </c>
      <c r="E544" s="15"/>
    </row>
    <row r="545" spans="1:5">
      <c r="A545" s="16" t="str">
        <f t="shared" si="8"/>
        <v>埼玉県春日部市</v>
      </c>
      <c r="B545" s="19" t="s">
        <v>3225</v>
      </c>
      <c r="C545" s="15" t="s">
        <v>3114</v>
      </c>
      <c r="D545" s="20" t="s">
        <v>3224</v>
      </c>
      <c r="E545" s="15"/>
    </row>
    <row r="546" spans="1:5">
      <c r="A546" s="16" t="str">
        <f t="shared" si="8"/>
        <v>埼玉県狭山市</v>
      </c>
      <c r="B546" s="19" t="s">
        <v>3223</v>
      </c>
      <c r="C546" s="15" t="s">
        <v>3114</v>
      </c>
      <c r="D546" s="20" t="s">
        <v>3222</v>
      </c>
      <c r="E546" s="15"/>
    </row>
    <row r="547" spans="1:5">
      <c r="A547" s="16" t="str">
        <f t="shared" si="8"/>
        <v>埼玉県羽生市</v>
      </c>
      <c r="B547" s="19" t="s">
        <v>3221</v>
      </c>
      <c r="C547" s="15" t="s">
        <v>3114</v>
      </c>
      <c r="D547" s="20" t="s">
        <v>3220</v>
      </c>
      <c r="E547" s="15"/>
    </row>
    <row r="548" spans="1:5">
      <c r="A548" s="16" t="str">
        <f t="shared" si="8"/>
        <v>埼玉県鴻巣市</v>
      </c>
      <c r="B548" s="19" t="s">
        <v>3219</v>
      </c>
      <c r="C548" s="15" t="s">
        <v>3114</v>
      </c>
      <c r="D548" s="20" t="s">
        <v>3218</v>
      </c>
      <c r="E548" s="15"/>
    </row>
    <row r="549" spans="1:5">
      <c r="A549" s="16" t="str">
        <f t="shared" si="8"/>
        <v>埼玉県深谷市</v>
      </c>
      <c r="B549" s="19" t="s">
        <v>3217</v>
      </c>
      <c r="C549" s="15" t="s">
        <v>3114</v>
      </c>
      <c r="D549" s="20" t="s">
        <v>3216</v>
      </c>
      <c r="E549" s="15"/>
    </row>
    <row r="550" spans="1:5">
      <c r="A550" s="16" t="str">
        <f t="shared" si="8"/>
        <v>埼玉県上尾市</v>
      </c>
      <c r="B550" s="19" t="s">
        <v>3215</v>
      </c>
      <c r="C550" s="15" t="s">
        <v>3114</v>
      </c>
      <c r="D550" s="20" t="s">
        <v>3214</v>
      </c>
      <c r="E550" s="15"/>
    </row>
    <row r="551" spans="1:5">
      <c r="A551" s="16" t="str">
        <f t="shared" si="8"/>
        <v>埼玉県草加市</v>
      </c>
      <c r="B551" s="19" t="s">
        <v>3213</v>
      </c>
      <c r="C551" s="15" t="s">
        <v>3114</v>
      </c>
      <c r="D551" s="20" t="s">
        <v>3212</v>
      </c>
      <c r="E551" s="15"/>
    </row>
    <row r="552" spans="1:5">
      <c r="A552" s="16" t="str">
        <f t="shared" si="8"/>
        <v>埼玉県越谷市</v>
      </c>
      <c r="B552" s="19" t="s">
        <v>3211</v>
      </c>
      <c r="C552" s="15" t="s">
        <v>3114</v>
      </c>
      <c r="D552" s="20" t="s">
        <v>3210</v>
      </c>
      <c r="E552" s="15"/>
    </row>
    <row r="553" spans="1:5">
      <c r="A553" s="16" t="str">
        <f t="shared" si="8"/>
        <v>埼玉県蕨市</v>
      </c>
      <c r="B553" s="19" t="s">
        <v>3209</v>
      </c>
      <c r="C553" s="15" t="s">
        <v>3114</v>
      </c>
      <c r="D553" s="20" t="s">
        <v>3208</v>
      </c>
      <c r="E553" s="15"/>
    </row>
    <row r="554" spans="1:5">
      <c r="A554" s="16" t="str">
        <f t="shared" si="8"/>
        <v>埼玉県戸田市</v>
      </c>
      <c r="B554" s="19" t="s">
        <v>3207</v>
      </c>
      <c r="C554" s="15" t="s">
        <v>3114</v>
      </c>
      <c r="D554" s="20" t="s">
        <v>3206</v>
      </c>
      <c r="E554" s="15"/>
    </row>
    <row r="555" spans="1:5">
      <c r="A555" s="16" t="str">
        <f t="shared" si="8"/>
        <v>埼玉県入間市</v>
      </c>
      <c r="B555" s="19" t="s">
        <v>3205</v>
      </c>
      <c r="C555" s="15" t="s">
        <v>3114</v>
      </c>
      <c r="D555" s="20" t="s">
        <v>3204</v>
      </c>
      <c r="E555" s="15"/>
    </row>
    <row r="556" spans="1:5">
      <c r="A556" s="16" t="str">
        <f t="shared" si="8"/>
        <v>埼玉県朝霞市</v>
      </c>
      <c r="B556" s="19" t="s">
        <v>3203</v>
      </c>
      <c r="C556" s="15" t="s">
        <v>3114</v>
      </c>
      <c r="D556" s="20" t="s">
        <v>3202</v>
      </c>
      <c r="E556" s="15"/>
    </row>
    <row r="557" spans="1:5">
      <c r="A557" s="16" t="str">
        <f t="shared" si="8"/>
        <v>埼玉県志木市</v>
      </c>
      <c r="B557" s="19" t="s">
        <v>3201</v>
      </c>
      <c r="C557" s="15" t="s">
        <v>3114</v>
      </c>
      <c r="D557" s="20" t="s">
        <v>3200</v>
      </c>
      <c r="E557" s="15"/>
    </row>
    <row r="558" spans="1:5">
      <c r="A558" s="16" t="str">
        <f t="shared" si="8"/>
        <v>埼玉県和光市</v>
      </c>
      <c r="B558" s="19" t="s">
        <v>3199</v>
      </c>
      <c r="C558" s="15" t="s">
        <v>3114</v>
      </c>
      <c r="D558" s="20" t="s">
        <v>3198</v>
      </c>
      <c r="E558" s="15"/>
    </row>
    <row r="559" spans="1:5">
      <c r="A559" s="16" t="str">
        <f t="shared" si="8"/>
        <v>埼玉県新座市</v>
      </c>
      <c r="B559" s="19" t="s">
        <v>3197</v>
      </c>
      <c r="C559" s="15" t="s">
        <v>3114</v>
      </c>
      <c r="D559" s="20" t="s">
        <v>3196</v>
      </c>
      <c r="E559" s="15"/>
    </row>
    <row r="560" spans="1:5">
      <c r="A560" s="16" t="str">
        <f t="shared" si="8"/>
        <v>埼玉県桶川市</v>
      </c>
      <c r="B560" s="19" t="s">
        <v>3195</v>
      </c>
      <c r="C560" s="15" t="s">
        <v>3114</v>
      </c>
      <c r="D560" s="20" t="s">
        <v>3194</v>
      </c>
      <c r="E560" s="15"/>
    </row>
    <row r="561" spans="1:5">
      <c r="A561" s="16" t="str">
        <f t="shared" si="8"/>
        <v>埼玉県久喜市</v>
      </c>
      <c r="B561" s="19" t="s">
        <v>3193</v>
      </c>
      <c r="C561" s="15" t="s">
        <v>3114</v>
      </c>
      <c r="D561" s="20" t="s">
        <v>3192</v>
      </c>
      <c r="E561" s="15"/>
    </row>
    <row r="562" spans="1:5">
      <c r="A562" s="16" t="str">
        <f t="shared" si="8"/>
        <v>埼玉県北本市</v>
      </c>
      <c r="B562" s="19" t="s">
        <v>3191</v>
      </c>
      <c r="C562" s="15" t="s">
        <v>3114</v>
      </c>
      <c r="D562" s="20" t="s">
        <v>3190</v>
      </c>
      <c r="E562" s="15"/>
    </row>
    <row r="563" spans="1:5">
      <c r="A563" s="16" t="str">
        <f t="shared" si="8"/>
        <v>埼玉県八潮市</v>
      </c>
      <c r="B563" s="19" t="s">
        <v>3189</v>
      </c>
      <c r="C563" s="15" t="s">
        <v>3114</v>
      </c>
      <c r="D563" s="20" t="s">
        <v>3188</v>
      </c>
      <c r="E563" s="15"/>
    </row>
    <row r="564" spans="1:5">
      <c r="A564" s="16" t="str">
        <f t="shared" si="8"/>
        <v>埼玉県富士見市</v>
      </c>
      <c r="B564" s="19" t="s">
        <v>3187</v>
      </c>
      <c r="C564" s="15" t="s">
        <v>3114</v>
      </c>
      <c r="D564" s="20" t="s">
        <v>3186</v>
      </c>
      <c r="E564" s="15"/>
    </row>
    <row r="565" spans="1:5">
      <c r="A565" s="16" t="str">
        <f t="shared" si="8"/>
        <v>埼玉県三郷市</v>
      </c>
      <c r="B565" s="19" t="s">
        <v>3185</v>
      </c>
      <c r="C565" s="15" t="s">
        <v>3114</v>
      </c>
      <c r="D565" s="20" t="s">
        <v>3184</v>
      </c>
      <c r="E565" s="15"/>
    </row>
    <row r="566" spans="1:5">
      <c r="A566" s="16" t="str">
        <f t="shared" si="8"/>
        <v>埼玉県蓮田市</v>
      </c>
      <c r="B566" s="19" t="s">
        <v>3183</v>
      </c>
      <c r="C566" s="15" t="s">
        <v>3114</v>
      </c>
      <c r="D566" s="20" t="s">
        <v>3182</v>
      </c>
      <c r="E566" s="15"/>
    </row>
    <row r="567" spans="1:5">
      <c r="A567" s="16" t="str">
        <f t="shared" si="8"/>
        <v>埼玉県坂戸市</v>
      </c>
      <c r="B567" s="19" t="s">
        <v>3181</v>
      </c>
      <c r="C567" s="15" t="s">
        <v>3114</v>
      </c>
      <c r="D567" s="20" t="s">
        <v>3180</v>
      </c>
      <c r="E567" s="15"/>
    </row>
    <row r="568" spans="1:5">
      <c r="A568" s="16" t="str">
        <f t="shared" si="8"/>
        <v>埼玉県幸手市</v>
      </c>
      <c r="B568" s="19" t="s">
        <v>3179</v>
      </c>
      <c r="C568" s="15" t="s">
        <v>3114</v>
      </c>
      <c r="D568" s="20" t="s">
        <v>3178</v>
      </c>
      <c r="E568" s="15"/>
    </row>
    <row r="569" spans="1:5">
      <c r="A569" s="16" t="str">
        <f t="shared" si="8"/>
        <v>埼玉県鶴ヶ島市</v>
      </c>
      <c r="B569" s="19" t="s">
        <v>3177</v>
      </c>
      <c r="C569" s="15" t="s">
        <v>3114</v>
      </c>
      <c r="D569" s="20" t="s">
        <v>3176</v>
      </c>
      <c r="E569" s="15"/>
    </row>
    <row r="570" spans="1:5">
      <c r="A570" s="16" t="str">
        <f t="shared" si="8"/>
        <v>埼玉県日高市</v>
      </c>
      <c r="B570" s="19" t="s">
        <v>3175</v>
      </c>
      <c r="C570" s="15" t="s">
        <v>3114</v>
      </c>
      <c r="D570" s="20" t="s">
        <v>3174</v>
      </c>
      <c r="E570" s="15"/>
    </row>
    <row r="571" spans="1:5">
      <c r="A571" s="16" t="str">
        <f t="shared" si="8"/>
        <v>埼玉県吉川市</v>
      </c>
      <c r="B571" s="19" t="s">
        <v>3173</v>
      </c>
      <c r="C571" s="15" t="s">
        <v>3114</v>
      </c>
      <c r="D571" s="20" t="s">
        <v>3172</v>
      </c>
      <c r="E571" s="15"/>
    </row>
    <row r="572" spans="1:5">
      <c r="A572" s="16" t="str">
        <f t="shared" si="8"/>
        <v>埼玉県ふじみ野市</v>
      </c>
      <c r="B572" s="19" t="s">
        <v>3171</v>
      </c>
      <c r="C572" s="15" t="s">
        <v>3114</v>
      </c>
      <c r="D572" s="20" t="s">
        <v>3170</v>
      </c>
      <c r="E572" s="15"/>
    </row>
    <row r="573" spans="1:5">
      <c r="A573" s="16" t="str">
        <f t="shared" si="8"/>
        <v>埼玉県白岡市</v>
      </c>
      <c r="B573" s="19" t="s">
        <v>3169</v>
      </c>
      <c r="C573" s="15" t="s">
        <v>3168</v>
      </c>
      <c r="D573" s="20" t="s">
        <v>3167</v>
      </c>
      <c r="E573" s="15"/>
    </row>
    <row r="574" spans="1:5">
      <c r="A574" s="16" t="str">
        <f t="shared" si="8"/>
        <v>埼玉県北足立郡伊奈町</v>
      </c>
      <c r="B574" s="19" t="s">
        <v>3166</v>
      </c>
      <c r="C574" s="15" t="s">
        <v>3165</v>
      </c>
      <c r="D574" s="20" t="s">
        <v>3164</v>
      </c>
      <c r="E574" s="15" t="s">
        <v>3163</v>
      </c>
    </row>
    <row r="575" spans="1:5">
      <c r="A575" s="16" t="str">
        <f t="shared" si="8"/>
        <v>埼玉県入間郡三芳町</v>
      </c>
      <c r="B575" s="19" t="s">
        <v>3162</v>
      </c>
      <c r="C575" s="15" t="s">
        <v>3114</v>
      </c>
      <c r="D575" s="20" t="s">
        <v>3157</v>
      </c>
      <c r="E575" s="15" t="s">
        <v>3161</v>
      </c>
    </row>
    <row r="576" spans="1:5">
      <c r="A576" s="16" t="str">
        <f t="shared" si="8"/>
        <v>埼玉県入間郡毛呂山町</v>
      </c>
      <c r="B576" s="19" t="s">
        <v>3160</v>
      </c>
      <c r="C576" s="15" t="s">
        <v>3114</v>
      </c>
      <c r="D576" s="20" t="s">
        <v>3157</v>
      </c>
      <c r="E576" s="15" t="s">
        <v>3159</v>
      </c>
    </row>
    <row r="577" spans="1:5">
      <c r="A577" s="16" t="str">
        <f t="shared" si="8"/>
        <v>埼玉県入間郡越生町</v>
      </c>
      <c r="B577" s="19" t="s">
        <v>3158</v>
      </c>
      <c r="C577" s="15" t="s">
        <v>3114</v>
      </c>
      <c r="D577" s="20" t="s">
        <v>3157</v>
      </c>
      <c r="E577" s="15" t="s">
        <v>3156</v>
      </c>
    </row>
    <row r="578" spans="1:5">
      <c r="A578" s="16" t="str">
        <f t="shared" ref="A578:A641" si="9">C578&amp;D578&amp;E578</f>
        <v>埼玉県比企郡滑川町</v>
      </c>
      <c r="B578" s="19" t="s">
        <v>3155</v>
      </c>
      <c r="C578" s="15" t="s">
        <v>3114</v>
      </c>
      <c r="D578" s="20" t="s">
        <v>3142</v>
      </c>
      <c r="E578" s="15" t="s">
        <v>3154</v>
      </c>
    </row>
    <row r="579" spans="1:5">
      <c r="A579" s="16" t="str">
        <f t="shared" si="9"/>
        <v>埼玉県比企郡嵐山町</v>
      </c>
      <c r="B579" s="19" t="s">
        <v>3153</v>
      </c>
      <c r="C579" s="15" t="s">
        <v>3114</v>
      </c>
      <c r="D579" s="20" t="s">
        <v>3142</v>
      </c>
      <c r="E579" s="15" t="s">
        <v>3152</v>
      </c>
    </row>
    <row r="580" spans="1:5">
      <c r="A580" s="16" t="str">
        <f t="shared" si="9"/>
        <v>埼玉県比企郡小川町</v>
      </c>
      <c r="B580" s="19" t="s">
        <v>3151</v>
      </c>
      <c r="C580" s="15" t="s">
        <v>3114</v>
      </c>
      <c r="D580" s="20" t="s">
        <v>3142</v>
      </c>
      <c r="E580" s="15" t="s">
        <v>3150</v>
      </c>
    </row>
    <row r="581" spans="1:5">
      <c r="A581" s="16" t="str">
        <f t="shared" si="9"/>
        <v>埼玉県比企郡川島町</v>
      </c>
      <c r="B581" s="19" t="s">
        <v>3149</v>
      </c>
      <c r="C581" s="15" t="s">
        <v>3114</v>
      </c>
      <c r="D581" s="20" t="s">
        <v>3142</v>
      </c>
      <c r="E581" s="15" t="s">
        <v>3148</v>
      </c>
    </row>
    <row r="582" spans="1:5">
      <c r="A582" s="16" t="str">
        <f t="shared" si="9"/>
        <v>埼玉県比企郡吉見町</v>
      </c>
      <c r="B582" s="19" t="s">
        <v>3147</v>
      </c>
      <c r="C582" s="15" t="s">
        <v>3114</v>
      </c>
      <c r="D582" s="20" t="s">
        <v>3142</v>
      </c>
      <c r="E582" s="15" t="s">
        <v>3146</v>
      </c>
    </row>
    <row r="583" spans="1:5">
      <c r="A583" s="16" t="str">
        <f t="shared" si="9"/>
        <v>埼玉県比企郡鳩山町</v>
      </c>
      <c r="B583" s="19" t="s">
        <v>3145</v>
      </c>
      <c r="C583" s="15" t="s">
        <v>3114</v>
      </c>
      <c r="D583" s="20" t="s">
        <v>3142</v>
      </c>
      <c r="E583" s="15" t="s">
        <v>3144</v>
      </c>
    </row>
    <row r="584" spans="1:5">
      <c r="A584" s="16" t="str">
        <f t="shared" si="9"/>
        <v>埼玉県比企郡ときがわ町</v>
      </c>
      <c r="B584" s="19" t="s">
        <v>3143</v>
      </c>
      <c r="C584" s="15" t="s">
        <v>3114</v>
      </c>
      <c r="D584" s="20" t="s">
        <v>3142</v>
      </c>
      <c r="E584" s="15" t="s">
        <v>3141</v>
      </c>
    </row>
    <row r="585" spans="1:5">
      <c r="A585" s="16" t="str">
        <f t="shared" si="9"/>
        <v>埼玉県秩父郡横瀬町</v>
      </c>
      <c r="B585" s="19" t="s">
        <v>3140</v>
      </c>
      <c r="C585" s="15" t="s">
        <v>3114</v>
      </c>
      <c r="D585" s="20" t="s">
        <v>3131</v>
      </c>
      <c r="E585" s="15" t="s">
        <v>3139</v>
      </c>
    </row>
    <row r="586" spans="1:5">
      <c r="A586" s="16" t="str">
        <f t="shared" si="9"/>
        <v>埼玉県秩父郡皆野町</v>
      </c>
      <c r="B586" s="19" t="s">
        <v>3138</v>
      </c>
      <c r="C586" s="15" t="s">
        <v>3114</v>
      </c>
      <c r="D586" s="20" t="s">
        <v>3131</v>
      </c>
      <c r="E586" s="15" t="s">
        <v>3137</v>
      </c>
    </row>
    <row r="587" spans="1:5">
      <c r="A587" s="16" t="str">
        <f t="shared" si="9"/>
        <v>埼玉県秩父郡長瀞町</v>
      </c>
      <c r="B587" s="19" t="s">
        <v>3136</v>
      </c>
      <c r="C587" s="15" t="s">
        <v>3114</v>
      </c>
      <c r="D587" s="20" t="s">
        <v>3131</v>
      </c>
      <c r="E587" s="15" t="s">
        <v>3135</v>
      </c>
    </row>
    <row r="588" spans="1:5">
      <c r="A588" s="16" t="str">
        <f t="shared" si="9"/>
        <v>埼玉県秩父郡小鹿野町</v>
      </c>
      <c r="B588" s="19" t="s">
        <v>3134</v>
      </c>
      <c r="C588" s="15" t="s">
        <v>3114</v>
      </c>
      <c r="D588" s="20" t="s">
        <v>3131</v>
      </c>
      <c r="E588" s="15" t="s">
        <v>3133</v>
      </c>
    </row>
    <row r="589" spans="1:5">
      <c r="A589" s="16" t="str">
        <f t="shared" si="9"/>
        <v>埼玉県秩父郡東秩父村</v>
      </c>
      <c r="B589" s="19" t="s">
        <v>3132</v>
      </c>
      <c r="C589" s="15" t="s">
        <v>3114</v>
      </c>
      <c r="D589" s="20" t="s">
        <v>3131</v>
      </c>
      <c r="E589" s="15" t="s">
        <v>3130</v>
      </c>
    </row>
    <row r="590" spans="1:5">
      <c r="A590" s="16" t="str">
        <f t="shared" si="9"/>
        <v>埼玉県児玉郡美里町</v>
      </c>
      <c r="B590" s="19" t="s">
        <v>3129</v>
      </c>
      <c r="C590" s="15" t="s">
        <v>3114</v>
      </c>
      <c r="D590" s="20" t="s">
        <v>3125</v>
      </c>
      <c r="E590" s="15" t="s">
        <v>660</v>
      </c>
    </row>
    <row r="591" spans="1:5">
      <c r="A591" s="16" t="str">
        <f t="shared" si="9"/>
        <v>埼玉県児玉郡神川町</v>
      </c>
      <c r="B591" s="19" t="s">
        <v>3128</v>
      </c>
      <c r="C591" s="15" t="s">
        <v>3114</v>
      </c>
      <c r="D591" s="20" t="s">
        <v>3125</v>
      </c>
      <c r="E591" s="15" t="s">
        <v>3127</v>
      </c>
    </row>
    <row r="592" spans="1:5">
      <c r="A592" s="16" t="str">
        <f t="shared" si="9"/>
        <v>埼玉県児玉郡上里町</v>
      </c>
      <c r="B592" s="19" t="s">
        <v>3126</v>
      </c>
      <c r="C592" s="15" t="s">
        <v>3114</v>
      </c>
      <c r="D592" s="20" t="s">
        <v>3125</v>
      </c>
      <c r="E592" s="15" t="s">
        <v>3124</v>
      </c>
    </row>
    <row r="593" spans="1:5">
      <c r="A593" s="16" t="str">
        <f t="shared" si="9"/>
        <v>埼玉県大里郡寄居町</v>
      </c>
      <c r="B593" s="19" t="s">
        <v>3123</v>
      </c>
      <c r="C593" s="15" t="s">
        <v>3114</v>
      </c>
      <c r="D593" s="20" t="s">
        <v>3122</v>
      </c>
      <c r="E593" s="15" t="s">
        <v>3121</v>
      </c>
    </row>
    <row r="594" spans="1:5">
      <c r="A594" s="16" t="str">
        <f t="shared" si="9"/>
        <v>埼玉県南埼玉郡宮代町</v>
      </c>
      <c r="B594" s="19" t="s">
        <v>3120</v>
      </c>
      <c r="C594" s="15" t="s">
        <v>3114</v>
      </c>
      <c r="D594" s="20" t="s">
        <v>3119</v>
      </c>
      <c r="E594" s="15" t="s">
        <v>3118</v>
      </c>
    </row>
    <row r="595" spans="1:5">
      <c r="A595" s="16" t="str">
        <f t="shared" si="9"/>
        <v>埼玉県北葛飾郡杉戸町</v>
      </c>
      <c r="B595" s="19" t="s">
        <v>3117</v>
      </c>
      <c r="C595" s="15" t="s">
        <v>3114</v>
      </c>
      <c r="D595" s="20" t="s">
        <v>3113</v>
      </c>
      <c r="E595" s="15" t="s">
        <v>3116</v>
      </c>
    </row>
    <row r="596" spans="1:5">
      <c r="A596" s="16" t="str">
        <f t="shared" si="9"/>
        <v>埼玉県北葛飾郡松伏町</v>
      </c>
      <c r="B596" s="19" t="s">
        <v>3115</v>
      </c>
      <c r="C596" s="15" t="s">
        <v>3114</v>
      </c>
      <c r="D596" s="20" t="s">
        <v>3113</v>
      </c>
      <c r="E596" s="15" t="s">
        <v>3112</v>
      </c>
    </row>
    <row r="597" spans="1:5">
      <c r="A597" s="16" t="str">
        <f t="shared" si="9"/>
        <v>千葉県千葉市中央区</v>
      </c>
      <c r="B597" s="21" t="s">
        <v>3111</v>
      </c>
      <c r="C597" s="15" t="s">
        <v>2990</v>
      </c>
      <c r="D597" s="18" t="s">
        <v>3102</v>
      </c>
      <c r="E597" s="16" t="s">
        <v>694</v>
      </c>
    </row>
    <row r="598" spans="1:5">
      <c r="A598" s="16" t="str">
        <f t="shared" si="9"/>
        <v>千葉県千葉市花見川区</v>
      </c>
      <c r="B598" s="21" t="s">
        <v>3110</v>
      </c>
      <c r="C598" s="15" t="s">
        <v>2990</v>
      </c>
      <c r="D598" s="18" t="s">
        <v>3102</v>
      </c>
      <c r="E598" s="16" t="s">
        <v>3109</v>
      </c>
    </row>
    <row r="599" spans="1:5">
      <c r="A599" s="16" t="str">
        <f t="shared" si="9"/>
        <v>千葉県千葉市稲毛区</v>
      </c>
      <c r="B599" s="21" t="s">
        <v>3108</v>
      </c>
      <c r="C599" s="15" t="s">
        <v>2990</v>
      </c>
      <c r="D599" s="18" t="s">
        <v>3102</v>
      </c>
      <c r="E599" s="16" t="s">
        <v>3107</v>
      </c>
    </row>
    <row r="600" spans="1:5">
      <c r="A600" s="16" t="str">
        <f t="shared" si="9"/>
        <v>千葉県千葉市若葉区</v>
      </c>
      <c r="B600" s="21" t="s">
        <v>3106</v>
      </c>
      <c r="C600" s="15" t="s">
        <v>2990</v>
      </c>
      <c r="D600" s="18" t="s">
        <v>3102</v>
      </c>
      <c r="E600" s="16" t="s">
        <v>3105</v>
      </c>
    </row>
    <row r="601" spans="1:5">
      <c r="A601" s="16" t="str">
        <f t="shared" si="9"/>
        <v>千葉県千葉市緑区</v>
      </c>
      <c r="B601" s="21" t="s">
        <v>3104</v>
      </c>
      <c r="C601" s="15" t="s">
        <v>2990</v>
      </c>
      <c r="D601" s="18" t="s">
        <v>3102</v>
      </c>
      <c r="E601" s="16" t="s">
        <v>2124</v>
      </c>
    </row>
    <row r="602" spans="1:5">
      <c r="A602" s="16" t="str">
        <f t="shared" si="9"/>
        <v>千葉県千葉市美浜区</v>
      </c>
      <c r="B602" s="21" t="s">
        <v>3103</v>
      </c>
      <c r="C602" s="15" t="s">
        <v>2990</v>
      </c>
      <c r="D602" s="18" t="s">
        <v>3102</v>
      </c>
      <c r="E602" s="16" t="s">
        <v>3101</v>
      </c>
    </row>
    <row r="603" spans="1:5">
      <c r="A603" s="16" t="str">
        <f t="shared" si="9"/>
        <v>千葉県銚子市</v>
      </c>
      <c r="B603" s="19" t="s">
        <v>3100</v>
      </c>
      <c r="C603" s="15" t="s">
        <v>2990</v>
      </c>
      <c r="D603" s="20" t="s">
        <v>3099</v>
      </c>
      <c r="E603" s="15"/>
    </row>
    <row r="604" spans="1:5">
      <c r="A604" s="16" t="str">
        <f t="shared" si="9"/>
        <v>千葉県市川市</v>
      </c>
      <c r="B604" s="19" t="s">
        <v>3098</v>
      </c>
      <c r="C604" s="15" t="s">
        <v>2990</v>
      </c>
      <c r="D604" s="20" t="s">
        <v>3097</v>
      </c>
      <c r="E604" s="15"/>
    </row>
    <row r="605" spans="1:5">
      <c r="A605" s="16" t="str">
        <f t="shared" si="9"/>
        <v>千葉県船橋市</v>
      </c>
      <c r="B605" s="19" t="s">
        <v>3096</v>
      </c>
      <c r="C605" s="15" t="s">
        <v>2990</v>
      </c>
      <c r="D605" s="20" t="s">
        <v>3095</v>
      </c>
      <c r="E605" s="15"/>
    </row>
    <row r="606" spans="1:5">
      <c r="A606" s="16" t="str">
        <f t="shared" si="9"/>
        <v>千葉県館山市</v>
      </c>
      <c r="B606" s="19" t="s">
        <v>3094</v>
      </c>
      <c r="C606" s="15" t="s">
        <v>2990</v>
      </c>
      <c r="D606" s="20" t="s">
        <v>3093</v>
      </c>
      <c r="E606" s="15"/>
    </row>
    <row r="607" spans="1:5">
      <c r="A607" s="16" t="str">
        <f t="shared" si="9"/>
        <v>千葉県木更津市</v>
      </c>
      <c r="B607" s="19" t="s">
        <v>3092</v>
      </c>
      <c r="C607" s="15" t="s">
        <v>2990</v>
      </c>
      <c r="D607" s="20" t="s">
        <v>3091</v>
      </c>
      <c r="E607" s="15"/>
    </row>
    <row r="608" spans="1:5">
      <c r="A608" s="16" t="str">
        <f t="shared" si="9"/>
        <v>千葉県松戸市</v>
      </c>
      <c r="B608" s="19" t="s">
        <v>3090</v>
      </c>
      <c r="C608" s="15" t="s">
        <v>2990</v>
      </c>
      <c r="D608" s="20" t="s">
        <v>3089</v>
      </c>
      <c r="E608" s="15"/>
    </row>
    <row r="609" spans="1:5">
      <c r="A609" s="16" t="str">
        <f t="shared" si="9"/>
        <v>千葉県野田市</v>
      </c>
      <c r="B609" s="19" t="s">
        <v>3088</v>
      </c>
      <c r="C609" s="15" t="s">
        <v>2990</v>
      </c>
      <c r="D609" s="20" t="s">
        <v>3087</v>
      </c>
      <c r="E609" s="15"/>
    </row>
    <row r="610" spans="1:5">
      <c r="A610" s="16" t="str">
        <f t="shared" si="9"/>
        <v>千葉県茂原市</v>
      </c>
      <c r="B610" s="19" t="s">
        <v>3086</v>
      </c>
      <c r="C610" s="15" t="s">
        <v>2990</v>
      </c>
      <c r="D610" s="20" t="s">
        <v>3085</v>
      </c>
      <c r="E610" s="15"/>
    </row>
    <row r="611" spans="1:5">
      <c r="A611" s="16" t="str">
        <f t="shared" si="9"/>
        <v>千葉県成田市</v>
      </c>
      <c r="B611" s="19" t="s">
        <v>3084</v>
      </c>
      <c r="C611" s="15" t="s">
        <v>2990</v>
      </c>
      <c r="D611" s="20" t="s">
        <v>3083</v>
      </c>
      <c r="E611" s="15"/>
    </row>
    <row r="612" spans="1:5">
      <c r="A612" s="16" t="str">
        <f t="shared" si="9"/>
        <v>千葉県佐倉市</v>
      </c>
      <c r="B612" s="19" t="s">
        <v>3082</v>
      </c>
      <c r="C612" s="15" t="s">
        <v>2990</v>
      </c>
      <c r="D612" s="20" t="s">
        <v>3081</v>
      </c>
      <c r="E612" s="15"/>
    </row>
    <row r="613" spans="1:5">
      <c r="A613" s="16" t="str">
        <f t="shared" si="9"/>
        <v>千葉県東金市</v>
      </c>
      <c r="B613" s="19" t="s">
        <v>3080</v>
      </c>
      <c r="C613" s="15" t="s">
        <v>2990</v>
      </c>
      <c r="D613" s="20" t="s">
        <v>3079</v>
      </c>
      <c r="E613" s="15"/>
    </row>
    <row r="614" spans="1:5">
      <c r="A614" s="16" t="str">
        <f t="shared" si="9"/>
        <v>千葉県旭市</v>
      </c>
      <c r="B614" s="19" t="s">
        <v>3078</v>
      </c>
      <c r="C614" s="15" t="s">
        <v>2990</v>
      </c>
      <c r="D614" s="20" t="s">
        <v>3077</v>
      </c>
      <c r="E614" s="15"/>
    </row>
    <row r="615" spans="1:5">
      <c r="A615" s="16" t="str">
        <f t="shared" si="9"/>
        <v>千葉県習志野市</v>
      </c>
      <c r="B615" s="19" t="s">
        <v>3076</v>
      </c>
      <c r="C615" s="15" t="s">
        <v>2990</v>
      </c>
      <c r="D615" s="20" t="s">
        <v>3075</v>
      </c>
      <c r="E615" s="15"/>
    </row>
    <row r="616" spans="1:5">
      <c r="A616" s="16" t="str">
        <f t="shared" si="9"/>
        <v>千葉県柏市</v>
      </c>
      <c r="B616" s="19" t="s">
        <v>3074</v>
      </c>
      <c r="C616" s="15" t="s">
        <v>2990</v>
      </c>
      <c r="D616" s="20" t="s">
        <v>3073</v>
      </c>
      <c r="E616" s="15"/>
    </row>
    <row r="617" spans="1:5">
      <c r="A617" s="16" t="str">
        <f t="shared" si="9"/>
        <v>千葉県勝浦市</v>
      </c>
      <c r="B617" s="19" t="s">
        <v>3072</v>
      </c>
      <c r="C617" s="15" t="s">
        <v>2990</v>
      </c>
      <c r="D617" s="20" t="s">
        <v>3071</v>
      </c>
      <c r="E617" s="15"/>
    </row>
    <row r="618" spans="1:5">
      <c r="A618" s="16" t="str">
        <f t="shared" si="9"/>
        <v>千葉県市原市</v>
      </c>
      <c r="B618" s="19" t="s">
        <v>3070</v>
      </c>
      <c r="C618" s="15" t="s">
        <v>2990</v>
      </c>
      <c r="D618" s="20" t="s">
        <v>3069</v>
      </c>
      <c r="E618" s="15"/>
    </row>
    <row r="619" spans="1:5">
      <c r="A619" s="16" t="str">
        <f t="shared" si="9"/>
        <v>千葉県流山市</v>
      </c>
      <c r="B619" s="19" t="s">
        <v>3068</v>
      </c>
      <c r="C619" s="15" t="s">
        <v>2990</v>
      </c>
      <c r="D619" s="20" t="s">
        <v>3067</v>
      </c>
      <c r="E619" s="15"/>
    </row>
    <row r="620" spans="1:5">
      <c r="A620" s="16" t="str">
        <f t="shared" si="9"/>
        <v>千葉県八千代市</v>
      </c>
      <c r="B620" s="19" t="s">
        <v>3066</v>
      </c>
      <c r="C620" s="15" t="s">
        <v>2990</v>
      </c>
      <c r="D620" s="20" t="s">
        <v>3065</v>
      </c>
      <c r="E620" s="15"/>
    </row>
    <row r="621" spans="1:5">
      <c r="A621" s="16" t="str">
        <f t="shared" si="9"/>
        <v>千葉県我孫子市</v>
      </c>
      <c r="B621" s="19" t="s">
        <v>3064</v>
      </c>
      <c r="C621" s="15" t="s">
        <v>2990</v>
      </c>
      <c r="D621" s="20" t="s">
        <v>3063</v>
      </c>
      <c r="E621" s="15"/>
    </row>
    <row r="622" spans="1:5">
      <c r="A622" s="16" t="str">
        <f t="shared" si="9"/>
        <v>千葉県鴨川市</v>
      </c>
      <c r="B622" s="19" t="s">
        <v>3062</v>
      </c>
      <c r="C622" s="15" t="s">
        <v>2990</v>
      </c>
      <c r="D622" s="20" t="s">
        <v>3061</v>
      </c>
      <c r="E622" s="15"/>
    </row>
    <row r="623" spans="1:5">
      <c r="A623" s="16" t="str">
        <f t="shared" si="9"/>
        <v>千葉県鎌ケ谷市</v>
      </c>
      <c r="B623" s="19" t="s">
        <v>3060</v>
      </c>
      <c r="C623" s="15" t="s">
        <v>2990</v>
      </c>
      <c r="D623" s="20" t="s">
        <v>3059</v>
      </c>
      <c r="E623" s="15"/>
    </row>
    <row r="624" spans="1:5">
      <c r="A624" s="16" t="str">
        <f t="shared" si="9"/>
        <v>千葉県君津市</v>
      </c>
      <c r="B624" s="19" t="s">
        <v>3058</v>
      </c>
      <c r="C624" s="15" t="s">
        <v>2990</v>
      </c>
      <c r="D624" s="20" t="s">
        <v>3057</v>
      </c>
      <c r="E624" s="15"/>
    </row>
    <row r="625" spans="1:5">
      <c r="A625" s="16" t="str">
        <f t="shared" si="9"/>
        <v>千葉県富津市</v>
      </c>
      <c r="B625" s="19" t="s">
        <v>3056</v>
      </c>
      <c r="C625" s="15" t="s">
        <v>2990</v>
      </c>
      <c r="D625" s="20" t="s">
        <v>3055</v>
      </c>
      <c r="E625" s="15"/>
    </row>
    <row r="626" spans="1:5">
      <c r="A626" s="16" t="str">
        <f t="shared" si="9"/>
        <v>千葉県浦安市</v>
      </c>
      <c r="B626" s="19" t="s">
        <v>3054</v>
      </c>
      <c r="C626" s="15" t="s">
        <v>2990</v>
      </c>
      <c r="D626" s="20" t="s">
        <v>3053</v>
      </c>
      <c r="E626" s="15"/>
    </row>
    <row r="627" spans="1:5">
      <c r="A627" s="16" t="str">
        <f t="shared" si="9"/>
        <v>千葉県四街道市</v>
      </c>
      <c r="B627" s="19" t="s">
        <v>3052</v>
      </c>
      <c r="C627" s="15" t="s">
        <v>2990</v>
      </c>
      <c r="D627" s="20" t="s">
        <v>3051</v>
      </c>
      <c r="E627" s="15"/>
    </row>
    <row r="628" spans="1:5">
      <c r="A628" s="16" t="str">
        <f t="shared" si="9"/>
        <v>千葉県袖ケ浦市</v>
      </c>
      <c r="B628" s="19" t="s">
        <v>3050</v>
      </c>
      <c r="C628" s="15" t="s">
        <v>2990</v>
      </c>
      <c r="D628" s="20" t="s">
        <v>3049</v>
      </c>
      <c r="E628" s="15"/>
    </row>
    <row r="629" spans="1:5">
      <c r="A629" s="16" t="str">
        <f t="shared" si="9"/>
        <v>千葉県八街市</v>
      </c>
      <c r="B629" s="19" t="s">
        <v>3048</v>
      </c>
      <c r="C629" s="15" t="s">
        <v>2990</v>
      </c>
      <c r="D629" s="20" t="s">
        <v>3047</v>
      </c>
      <c r="E629" s="15"/>
    </row>
    <row r="630" spans="1:5">
      <c r="A630" s="16" t="str">
        <f t="shared" si="9"/>
        <v>千葉県印西市</v>
      </c>
      <c r="B630" s="19" t="s">
        <v>3046</v>
      </c>
      <c r="C630" s="15" t="s">
        <v>2990</v>
      </c>
      <c r="D630" s="20" t="s">
        <v>3045</v>
      </c>
      <c r="E630" s="15"/>
    </row>
    <row r="631" spans="1:5">
      <c r="A631" s="16" t="str">
        <f t="shared" si="9"/>
        <v>千葉県白井市</v>
      </c>
      <c r="B631" s="19" t="s">
        <v>3044</v>
      </c>
      <c r="C631" s="15" t="s">
        <v>2990</v>
      </c>
      <c r="D631" s="20" t="s">
        <v>3043</v>
      </c>
      <c r="E631" s="15"/>
    </row>
    <row r="632" spans="1:5">
      <c r="A632" s="16" t="str">
        <f t="shared" si="9"/>
        <v>千葉県富里市</v>
      </c>
      <c r="B632" s="19" t="s">
        <v>3042</v>
      </c>
      <c r="C632" s="15" t="s">
        <v>2990</v>
      </c>
      <c r="D632" s="20" t="s">
        <v>3041</v>
      </c>
      <c r="E632" s="15"/>
    </row>
    <row r="633" spans="1:5">
      <c r="A633" s="16" t="str">
        <f t="shared" si="9"/>
        <v>千葉県南房総市</v>
      </c>
      <c r="B633" s="19" t="s">
        <v>3040</v>
      </c>
      <c r="C633" s="15" t="s">
        <v>2990</v>
      </c>
      <c r="D633" s="20" t="s">
        <v>3039</v>
      </c>
      <c r="E633" s="15"/>
    </row>
    <row r="634" spans="1:5">
      <c r="A634" s="16" t="str">
        <f t="shared" si="9"/>
        <v>千葉県匝瑳市</v>
      </c>
      <c r="B634" s="19" t="s">
        <v>3038</v>
      </c>
      <c r="C634" s="15" t="s">
        <v>2990</v>
      </c>
      <c r="D634" s="20" t="s">
        <v>3037</v>
      </c>
      <c r="E634" s="15"/>
    </row>
    <row r="635" spans="1:5">
      <c r="A635" s="16" t="str">
        <f t="shared" si="9"/>
        <v>千葉県香取市</v>
      </c>
      <c r="B635" s="19" t="s">
        <v>3036</v>
      </c>
      <c r="C635" s="15" t="s">
        <v>2990</v>
      </c>
      <c r="D635" s="20" t="s">
        <v>3035</v>
      </c>
      <c r="E635" s="15"/>
    </row>
    <row r="636" spans="1:5">
      <c r="A636" s="16" t="str">
        <f t="shared" si="9"/>
        <v>千葉県山武市</v>
      </c>
      <c r="B636" s="19" t="s">
        <v>3034</v>
      </c>
      <c r="C636" s="15" t="s">
        <v>2990</v>
      </c>
      <c r="D636" s="20" t="s">
        <v>3033</v>
      </c>
      <c r="E636" s="15"/>
    </row>
    <row r="637" spans="1:5">
      <c r="A637" s="16" t="str">
        <f t="shared" si="9"/>
        <v>千葉県いすみ市</v>
      </c>
      <c r="B637" s="19" t="s">
        <v>3032</v>
      </c>
      <c r="C637" s="15" t="s">
        <v>2990</v>
      </c>
      <c r="D637" s="20" t="s">
        <v>3031</v>
      </c>
      <c r="E637" s="15"/>
    </row>
    <row r="638" spans="1:5">
      <c r="A638" s="16" t="str">
        <f t="shared" si="9"/>
        <v>千葉県大網白里市</v>
      </c>
      <c r="B638" s="19" t="s">
        <v>3030</v>
      </c>
      <c r="C638" s="15" t="s">
        <v>2990</v>
      </c>
      <c r="D638" s="20" t="s">
        <v>3029</v>
      </c>
      <c r="E638" s="15"/>
    </row>
    <row r="639" spans="1:5">
      <c r="A639" s="16" t="str">
        <f t="shared" si="9"/>
        <v>千葉県印旛郡酒々井町</v>
      </c>
      <c r="B639" s="19" t="s">
        <v>3028</v>
      </c>
      <c r="C639" s="15" t="s">
        <v>2990</v>
      </c>
      <c r="D639" s="20" t="s">
        <v>3025</v>
      </c>
      <c r="E639" s="15" t="s">
        <v>3027</v>
      </c>
    </row>
    <row r="640" spans="1:5">
      <c r="A640" s="16" t="str">
        <f t="shared" si="9"/>
        <v>千葉県印旛郡栄町</v>
      </c>
      <c r="B640" s="19" t="s">
        <v>3026</v>
      </c>
      <c r="C640" s="15" t="s">
        <v>2990</v>
      </c>
      <c r="D640" s="20" t="s">
        <v>3025</v>
      </c>
      <c r="E640" s="15" t="s">
        <v>3024</v>
      </c>
    </row>
    <row r="641" spans="1:5">
      <c r="A641" s="16" t="str">
        <f t="shared" si="9"/>
        <v>千葉県香取郡神崎町</v>
      </c>
      <c r="B641" s="19" t="s">
        <v>3023</v>
      </c>
      <c r="C641" s="15" t="s">
        <v>2990</v>
      </c>
      <c r="D641" s="20" t="s">
        <v>3018</v>
      </c>
      <c r="E641" s="15" t="s">
        <v>3022</v>
      </c>
    </row>
    <row r="642" spans="1:5">
      <c r="A642" s="16" t="str">
        <f t="shared" ref="A642:A705" si="10">C642&amp;D642&amp;E642</f>
        <v>千葉県香取郡多古町</v>
      </c>
      <c r="B642" s="19" t="s">
        <v>3021</v>
      </c>
      <c r="C642" s="15" t="s">
        <v>2990</v>
      </c>
      <c r="D642" s="20" t="s">
        <v>3018</v>
      </c>
      <c r="E642" s="15" t="s">
        <v>3020</v>
      </c>
    </row>
    <row r="643" spans="1:5">
      <c r="A643" s="16" t="str">
        <f t="shared" si="10"/>
        <v>千葉県香取郡東庄町</v>
      </c>
      <c r="B643" s="19" t="s">
        <v>3019</v>
      </c>
      <c r="C643" s="15" t="s">
        <v>2990</v>
      </c>
      <c r="D643" s="20" t="s">
        <v>3018</v>
      </c>
      <c r="E643" s="15" t="s">
        <v>3017</v>
      </c>
    </row>
    <row r="644" spans="1:5">
      <c r="A644" s="16" t="str">
        <f t="shared" si="10"/>
        <v>千葉県山武郡九十九里町</v>
      </c>
      <c r="B644" s="19" t="s">
        <v>3016</v>
      </c>
      <c r="C644" s="15" t="s">
        <v>2990</v>
      </c>
      <c r="D644" s="20" t="s">
        <v>3011</v>
      </c>
      <c r="E644" s="15" t="s">
        <v>3015</v>
      </c>
    </row>
    <row r="645" spans="1:5">
      <c r="A645" s="16" t="str">
        <f t="shared" si="10"/>
        <v>千葉県山武郡芝山町</v>
      </c>
      <c r="B645" s="19" t="s">
        <v>3014</v>
      </c>
      <c r="C645" s="15" t="s">
        <v>2990</v>
      </c>
      <c r="D645" s="20" t="s">
        <v>3011</v>
      </c>
      <c r="E645" s="15" t="s">
        <v>3013</v>
      </c>
    </row>
    <row r="646" spans="1:5">
      <c r="A646" s="16" t="str">
        <f t="shared" si="10"/>
        <v>千葉県山武郡横芝光町</v>
      </c>
      <c r="B646" s="19" t="s">
        <v>3012</v>
      </c>
      <c r="C646" s="15" t="s">
        <v>2990</v>
      </c>
      <c r="D646" s="20" t="s">
        <v>3011</v>
      </c>
      <c r="E646" s="15" t="s">
        <v>3010</v>
      </c>
    </row>
    <row r="647" spans="1:5">
      <c r="A647" s="16" t="str">
        <f t="shared" si="10"/>
        <v>千葉県長生郡一宮町</v>
      </c>
      <c r="B647" s="19" t="s">
        <v>3009</v>
      </c>
      <c r="C647" s="15" t="s">
        <v>2990</v>
      </c>
      <c r="D647" s="20" t="s">
        <v>2998</v>
      </c>
      <c r="E647" s="15" t="s">
        <v>3008</v>
      </c>
    </row>
    <row r="648" spans="1:5">
      <c r="A648" s="16" t="str">
        <f t="shared" si="10"/>
        <v>千葉県長生郡睦沢町</v>
      </c>
      <c r="B648" s="19" t="s">
        <v>3007</v>
      </c>
      <c r="C648" s="15" t="s">
        <v>2990</v>
      </c>
      <c r="D648" s="20" t="s">
        <v>2998</v>
      </c>
      <c r="E648" s="15" t="s">
        <v>3006</v>
      </c>
    </row>
    <row r="649" spans="1:5">
      <c r="A649" s="16" t="str">
        <f t="shared" si="10"/>
        <v>千葉県長生郡長生村</v>
      </c>
      <c r="B649" s="19" t="s">
        <v>3005</v>
      </c>
      <c r="C649" s="15" t="s">
        <v>2990</v>
      </c>
      <c r="D649" s="20" t="s">
        <v>2998</v>
      </c>
      <c r="E649" s="15" t="s">
        <v>3004</v>
      </c>
    </row>
    <row r="650" spans="1:5">
      <c r="A650" s="16" t="str">
        <f t="shared" si="10"/>
        <v>千葉県長生郡白子町</v>
      </c>
      <c r="B650" s="19" t="s">
        <v>3003</v>
      </c>
      <c r="C650" s="15" t="s">
        <v>2990</v>
      </c>
      <c r="D650" s="20" t="s">
        <v>2998</v>
      </c>
      <c r="E650" s="15" t="s">
        <v>3002</v>
      </c>
    </row>
    <row r="651" spans="1:5">
      <c r="A651" s="16" t="str">
        <f t="shared" si="10"/>
        <v>千葉県長生郡長柄町</v>
      </c>
      <c r="B651" s="19" t="s">
        <v>3001</v>
      </c>
      <c r="C651" s="15" t="s">
        <v>2990</v>
      </c>
      <c r="D651" s="20" t="s">
        <v>2998</v>
      </c>
      <c r="E651" s="15" t="s">
        <v>3000</v>
      </c>
    </row>
    <row r="652" spans="1:5">
      <c r="A652" s="16" t="str">
        <f t="shared" si="10"/>
        <v>千葉県長生郡長南町</v>
      </c>
      <c r="B652" s="19" t="s">
        <v>2999</v>
      </c>
      <c r="C652" s="15" t="s">
        <v>2990</v>
      </c>
      <c r="D652" s="20" t="s">
        <v>2998</v>
      </c>
      <c r="E652" s="15" t="s">
        <v>2997</v>
      </c>
    </row>
    <row r="653" spans="1:5">
      <c r="A653" s="16" t="str">
        <f t="shared" si="10"/>
        <v>千葉県夷隅郡大多喜町</v>
      </c>
      <c r="B653" s="19" t="s">
        <v>2996</v>
      </c>
      <c r="C653" s="15" t="s">
        <v>2990</v>
      </c>
      <c r="D653" s="20" t="s">
        <v>2993</v>
      </c>
      <c r="E653" s="15" t="s">
        <v>2995</v>
      </c>
    </row>
    <row r="654" spans="1:5">
      <c r="A654" s="16" t="str">
        <f t="shared" si="10"/>
        <v>千葉県夷隅郡御宿町</v>
      </c>
      <c r="B654" s="19" t="s">
        <v>2994</v>
      </c>
      <c r="C654" s="15" t="s">
        <v>2990</v>
      </c>
      <c r="D654" s="20" t="s">
        <v>2993</v>
      </c>
      <c r="E654" s="15" t="s">
        <v>2992</v>
      </c>
    </row>
    <row r="655" spans="1:5">
      <c r="A655" s="16" t="str">
        <f t="shared" si="10"/>
        <v>千葉県安房郡鋸南町</v>
      </c>
      <c r="B655" s="19" t="s">
        <v>2991</v>
      </c>
      <c r="C655" s="15" t="s">
        <v>2990</v>
      </c>
      <c r="D655" s="20" t="s">
        <v>2989</v>
      </c>
      <c r="E655" s="15" t="s">
        <v>2988</v>
      </c>
    </row>
    <row r="656" spans="1:5">
      <c r="A656" s="16" t="str">
        <f t="shared" si="10"/>
        <v>東京都千代田区</v>
      </c>
      <c r="B656" s="19" t="s">
        <v>2987</v>
      </c>
      <c r="C656" s="15" t="s">
        <v>2867</v>
      </c>
      <c r="D656" s="20" t="s">
        <v>2986</v>
      </c>
      <c r="E656" s="15"/>
    </row>
    <row r="657" spans="1:5">
      <c r="A657" s="16" t="str">
        <f t="shared" si="10"/>
        <v>東京都中央区</v>
      </c>
      <c r="B657" s="19" t="s">
        <v>2985</v>
      </c>
      <c r="C657" s="15" t="s">
        <v>2867</v>
      </c>
      <c r="D657" s="20" t="s">
        <v>694</v>
      </c>
      <c r="E657" s="15"/>
    </row>
    <row r="658" spans="1:5">
      <c r="A658" s="16" t="str">
        <f t="shared" si="10"/>
        <v>東京都港区</v>
      </c>
      <c r="B658" s="19" t="s">
        <v>2984</v>
      </c>
      <c r="C658" s="15" t="s">
        <v>2867</v>
      </c>
      <c r="D658" s="20" t="s">
        <v>1814</v>
      </c>
      <c r="E658" s="15"/>
    </row>
    <row r="659" spans="1:5">
      <c r="A659" s="16" t="str">
        <f t="shared" si="10"/>
        <v>東京都新宿区</v>
      </c>
      <c r="B659" s="19" t="s">
        <v>2983</v>
      </c>
      <c r="C659" s="15" t="s">
        <v>2867</v>
      </c>
      <c r="D659" s="20" t="s">
        <v>2982</v>
      </c>
      <c r="E659" s="15"/>
    </row>
    <row r="660" spans="1:5">
      <c r="A660" s="16" t="str">
        <f t="shared" si="10"/>
        <v>東京都文京区</v>
      </c>
      <c r="B660" s="19" t="s">
        <v>2981</v>
      </c>
      <c r="C660" s="15" t="s">
        <v>2867</v>
      </c>
      <c r="D660" s="20" t="s">
        <v>2980</v>
      </c>
      <c r="E660" s="15"/>
    </row>
    <row r="661" spans="1:5">
      <c r="A661" s="16" t="str">
        <f t="shared" si="10"/>
        <v>東京都台東区</v>
      </c>
      <c r="B661" s="19" t="s">
        <v>2979</v>
      </c>
      <c r="C661" s="15" t="s">
        <v>2867</v>
      </c>
      <c r="D661" s="20" t="s">
        <v>2978</v>
      </c>
      <c r="E661" s="15"/>
    </row>
    <row r="662" spans="1:5">
      <c r="A662" s="16" t="str">
        <f t="shared" si="10"/>
        <v>東京都墨田区</v>
      </c>
      <c r="B662" s="19" t="s">
        <v>2977</v>
      </c>
      <c r="C662" s="15" t="s">
        <v>2867</v>
      </c>
      <c r="D662" s="20" t="s">
        <v>2976</v>
      </c>
      <c r="E662" s="15"/>
    </row>
    <row r="663" spans="1:5">
      <c r="A663" s="16" t="str">
        <f t="shared" si="10"/>
        <v>東京都江東区</v>
      </c>
      <c r="B663" s="19" t="s">
        <v>2975</v>
      </c>
      <c r="C663" s="15" t="s">
        <v>2867</v>
      </c>
      <c r="D663" s="20" t="s">
        <v>2974</v>
      </c>
      <c r="E663" s="15"/>
    </row>
    <row r="664" spans="1:5">
      <c r="A664" s="16" t="str">
        <f t="shared" si="10"/>
        <v>東京都品川区</v>
      </c>
      <c r="B664" s="19" t="s">
        <v>2973</v>
      </c>
      <c r="C664" s="15" t="s">
        <v>2867</v>
      </c>
      <c r="D664" s="20" t="s">
        <v>2972</v>
      </c>
      <c r="E664" s="15"/>
    </row>
    <row r="665" spans="1:5">
      <c r="A665" s="16" t="str">
        <f t="shared" si="10"/>
        <v>東京都目黒区</v>
      </c>
      <c r="B665" s="19" t="s">
        <v>2971</v>
      </c>
      <c r="C665" s="15" t="s">
        <v>2867</v>
      </c>
      <c r="D665" s="20" t="s">
        <v>2970</v>
      </c>
      <c r="E665" s="15"/>
    </row>
    <row r="666" spans="1:5">
      <c r="A666" s="16" t="str">
        <f t="shared" si="10"/>
        <v>東京都大田区</v>
      </c>
      <c r="B666" s="19" t="s">
        <v>2969</v>
      </c>
      <c r="C666" s="15" t="s">
        <v>2867</v>
      </c>
      <c r="D666" s="20" t="s">
        <v>2968</v>
      </c>
      <c r="E666" s="15"/>
    </row>
    <row r="667" spans="1:5">
      <c r="A667" s="16" t="str">
        <f t="shared" si="10"/>
        <v>東京都世田谷区</v>
      </c>
      <c r="B667" s="19" t="s">
        <v>2967</v>
      </c>
      <c r="C667" s="15" t="s">
        <v>2867</v>
      </c>
      <c r="D667" s="20" t="s">
        <v>2966</v>
      </c>
      <c r="E667" s="15"/>
    </row>
    <row r="668" spans="1:5">
      <c r="A668" s="16" t="str">
        <f t="shared" si="10"/>
        <v>東京都渋谷区</v>
      </c>
      <c r="B668" s="19" t="s">
        <v>2965</v>
      </c>
      <c r="C668" s="15" t="s">
        <v>2867</v>
      </c>
      <c r="D668" s="20" t="s">
        <v>2964</v>
      </c>
      <c r="E668" s="15"/>
    </row>
    <row r="669" spans="1:5">
      <c r="A669" s="16" t="str">
        <f t="shared" si="10"/>
        <v>東京都中野区</v>
      </c>
      <c r="B669" s="19" t="s">
        <v>2963</v>
      </c>
      <c r="C669" s="15" t="s">
        <v>2867</v>
      </c>
      <c r="D669" s="20" t="s">
        <v>2962</v>
      </c>
      <c r="E669" s="15"/>
    </row>
    <row r="670" spans="1:5">
      <c r="A670" s="16" t="str">
        <f t="shared" si="10"/>
        <v>東京都杉並区</v>
      </c>
      <c r="B670" s="19" t="s">
        <v>2961</v>
      </c>
      <c r="C670" s="15" t="s">
        <v>2867</v>
      </c>
      <c r="D670" s="20" t="s">
        <v>2960</v>
      </c>
      <c r="E670" s="15"/>
    </row>
    <row r="671" spans="1:5">
      <c r="A671" s="16" t="str">
        <f t="shared" si="10"/>
        <v>東京都豊島区</v>
      </c>
      <c r="B671" s="19" t="s">
        <v>2959</v>
      </c>
      <c r="C671" s="15" t="s">
        <v>2867</v>
      </c>
      <c r="D671" s="20" t="s">
        <v>2958</v>
      </c>
      <c r="E671" s="15"/>
    </row>
    <row r="672" spans="1:5">
      <c r="A672" s="16" t="str">
        <f t="shared" si="10"/>
        <v>東京都北区</v>
      </c>
      <c r="B672" s="19" t="s">
        <v>2957</v>
      </c>
      <c r="C672" s="15" t="s">
        <v>2867</v>
      </c>
      <c r="D672" s="20" t="s">
        <v>689</v>
      </c>
      <c r="E672" s="15"/>
    </row>
    <row r="673" spans="1:5">
      <c r="A673" s="16" t="str">
        <f t="shared" si="10"/>
        <v>東京都荒川区</v>
      </c>
      <c r="B673" s="19" t="s">
        <v>2956</v>
      </c>
      <c r="C673" s="15" t="s">
        <v>2867</v>
      </c>
      <c r="D673" s="20" t="s">
        <v>2955</v>
      </c>
      <c r="E673" s="15"/>
    </row>
    <row r="674" spans="1:5">
      <c r="A674" s="16" t="str">
        <f t="shared" si="10"/>
        <v>東京都板橋区</v>
      </c>
      <c r="B674" s="19" t="s">
        <v>2954</v>
      </c>
      <c r="C674" s="15" t="s">
        <v>2867</v>
      </c>
      <c r="D674" s="20" t="s">
        <v>2953</v>
      </c>
      <c r="E674" s="15"/>
    </row>
    <row r="675" spans="1:5">
      <c r="A675" s="16" t="str">
        <f t="shared" si="10"/>
        <v>東京都練馬区</v>
      </c>
      <c r="B675" s="19" t="s">
        <v>2952</v>
      </c>
      <c r="C675" s="15" t="s">
        <v>2867</v>
      </c>
      <c r="D675" s="20" t="s">
        <v>2951</v>
      </c>
      <c r="E675" s="15"/>
    </row>
    <row r="676" spans="1:5">
      <c r="A676" s="16" t="str">
        <f t="shared" si="10"/>
        <v>東京都足立区</v>
      </c>
      <c r="B676" s="19" t="s">
        <v>2950</v>
      </c>
      <c r="C676" s="15" t="s">
        <v>2867</v>
      </c>
      <c r="D676" s="20" t="s">
        <v>2949</v>
      </c>
      <c r="E676" s="15"/>
    </row>
    <row r="677" spans="1:5">
      <c r="A677" s="16" t="str">
        <f t="shared" si="10"/>
        <v>東京都葛飾区</v>
      </c>
      <c r="B677" s="19" t="s">
        <v>2948</v>
      </c>
      <c r="C677" s="15" t="s">
        <v>2867</v>
      </c>
      <c r="D677" s="20" t="s">
        <v>2947</v>
      </c>
      <c r="E677" s="15"/>
    </row>
    <row r="678" spans="1:5">
      <c r="A678" s="16" t="str">
        <f t="shared" si="10"/>
        <v>東京都江戸川区</v>
      </c>
      <c r="B678" s="19" t="s">
        <v>2946</v>
      </c>
      <c r="C678" s="15" t="s">
        <v>2867</v>
      </c>
      <c r="D678" s="20" t="s">
        <v>2945</v>
      </c>
      <c r="E678" s="15"/>
    </row>
    <row r="679" spans="1:5">
      <c r="A679" s="16" t="str">
        <f t="shared" si="10"/>
        <v>東京都八王子市</v>
      </c>
      <c r="B679" s="19" t="s">
        <v>2944</v>
      </c>
      <c r="C679" s="15" t="s">
        <v>2867</v>
      </c>
      <c r="D679" s="20" t="s">
        <v>2943</v>
      </c>
      <c r="E679" s="15"/>
    </row>
    <row r="680" spans="1:5">
      <c r="A680" s="16" t="str">
        <f t="shared" si="10"/>
        <v>東京都立川市</v>
      </c>
      <c r="B680" s="19" t="s">
        <v>2942</v>
      </c>
      <c r="C680" s="15" t="s">
        <v>2867</v>
      </c>
      <c r="D680" s="20" t="s">
        <v>2941</v>
      </c>
      <c r="E680" s="15"/>
    </row>
    <row r="681" spans="1:5">
      <c r="A681" s="16" t="str">
        <f t="shared" si="10"/>
        <v>東京都武蔵野市</v>
      </c>
      <c r="B681" s="19" t="s">
        <v>2940</v>
      </c>
      <c r="C681" s="15" t="s">
        <v>2867</v>
      </c>
      <c r="D681" s="20" t="s">
        <v>2939</v>
      </c>
      <c r="E681" s="15"/>
    </row>
    <row r="682" spans="1:5">
      <c r="A682" s="16" t="str">
        <f t="shared" si="10"/>
        <v>東京都三鷹市</v>
      </c>
      <c r="B682" s="19" t="s">
        <v>2938</v>
      </c>
      <c r="C682" s="15" t="s">
        <v>2867</v>
      </c>
      <c r="D682" s="20" t="s">
        <v>2937</v>
      </c>
      <c r="E682" s="15"/>
    </row>
    <row r="683" spans="1:5">
      <c r="A683" s="16" t="str">
        <f t="shared" si="10"/>
        <v>東京都青梅市</v>
      </c>
      <c r="B683" s="19" t="s">
        <v>2936</v>
      </c>
      <c r="C683" s="15" t="s">
        <v>2867</v>
      </c>
      <c r="D683" s="20" t="s">
        <v>2935</v>
      </c>
      <c r="E683" s="15"/>
    </row>
    <row r="684" spans="1:5">
      <c r="A684" s="16" t="str">
        <f t="shared" si="10"/>
        <v>東京都府中市</v>
      </c>
      <c r="B684" s="19" t="s">
        <v>2934</v>
      </c>
      <c r="C684" s="15" t="s">
        <v>2867</v>
      </c>
      <c r="D684" s="20" t="s">
        <v>1242</v>
      </c>
      <c r="E684" s="15"/>
    </row>
    <row r="685" spans="1:5">
      <c r="A685" s="16" t="str">
        <f t="shared" si="10"/>
        <v>東京都昭島市</v>
      </c>
      <c r="B685" s="19" t="s">
        <v>2933</v>
      </c>
      <c r="C685" s="15" t="s">
        <v>2867</v>
      </c>
      <c r="D685" s="20" t="s">
        <v>2932</v>
      </c>
      <c r="E685" s="15"/>
    </row>
    <row r="686" spans="1:5">
      <c r="A686" s="16" t="str">
        <f t="shared" si="10"/>
        <v>東京都調布市</v>
      </c>
      <c r="B686" s="19" t="s">
        <v>2931</v>
      </c>
      <c r="C686" s="15" t="s">
        <v>2867</v>
      </c>
      <c r="D686" s="20" t="s">
        <v>2930</v>
      </c>
      <c r="E686" s="15"/>
    </row>
    <row r="687" spans="1:5">
      <c r="A687" s="16" t="str">
        <f t="shared" si="10"/>
        <v>東京都町田市</v>
      </c>
      <c r="B687" s="19" t="s">
        <v>2929</v>
      </c>
      <c r="C687" s="15" t="s">
        <v>2867</v>
      </c>
      <c r="D687" s="20" t="s">
        <v>2928</v>
      </c>
      <c r="E687" s="15"/>
    </row>
    <row r="688" spans="1:5">
      <c r="A688" s="16" t="str">
        <f t="shared" si="10"/>
        <v>東京都小金井市</v>
      </c>
      <c r="B688" s="19" t="s">
        <v>2927</v>
      </c>
      <c r="C688" s="15" t="s">
        <v>2867</v>
      </c>
      <c r="D688" s="20" t="s">
        <v>2926</v>
      </c>
      <c r="E688" s="15"/>
    </row>
    <row r="689" spans="1:5">
      <c r="A689" s="16" t="str">
        <f t="shared" si="10"/>
        <v>東京都小平市</v>
      </c>
      <c r="B689" s="19" t="s">
        <v>2925</v>
      </c>
      <c r="C689" s="15" t="s">
        <v>2867</v>
      </c>
      <c r="D689" s="20" t="s">
        <v>2924</v>
      </c>
      <c r="E689" s="15"/>
    </row>
    <row r="690" spans="1:5">
      <c r="A690" s="16" t="str">
        <f t="shared" si="10"/>
        <v>東京都日野市</v>
      </c>
      <c r="B690" s="19" t="s">
        <v>2923</v>
      </c>
      <c r="C690" s="15" t="s">
        <v>2867</v>
      </c>
      <c r="D690" s="20" t="s">
        <v>2922</v>
      </c>
      <c r="E690" s="15"/>
    </row>
    <row r="691" spans="1:5">
      <c r="A691" s="16" t="str">
        <f t="shared" si="10"/>
        <v>東京都東村山市</v>
      </c>
      <c r="B691" s="19" t="s">
        <v>2921</v>
      </c>
      <c r="C691" s="15" t="s">
        <v>2867</v>
      </c>
      <c r="D691" s="20" t="s">
        <v>2920</v>
      </c>
      <c r="E691" s="15"/>
    </row>
    <row r="692" spans="1:5">
      <c r="A692" s="16" t="str">
        <f t="shared" si="10"/>
        <v>東京都国分寺市</v>
      </c>
      <c r="B692" s="19" t="s">
        <v>2919</v>
      </c>
      <c r="C692" s="15" t="s">
        <v>2867</v>
      </c>
      <c r="D692" s="20" t="s">
        <v>2918</v>
      </c>
      <c r="E692" s="15"/>
    </row>
    <row r="693" spans="1:5">
      <c r="A693" s="16" t="str">
        <f t="shared" si="10"/>
        <v>東京都国立市</v>
      </c>
      <c r="B693" s="19" t="s">
        <v>2917</v>
      </c>
      <c r="C693" s="15" t="s">
        <v>2867</v>
      </c>
      <c r="D693" s="20" t="s">
        <v>2916</v>
      </c>
      <c r="E693" s="15"/>
    </row>
    <row r="694" spans="1:5">
      <c r="A694" s="16" t="str">
        <f t="shared" si="10"/>
        <v>東京都福生市</v>
      </c>
      <c r="B694" s="19" t="s">
        <v>2915</v>
      </c>
      <c r="C694" s="15" t="s">
        <v>2867</v>
      </c>
      <c r="D694" s="20" t="s">
        <v>2914</v>
      </c>
      <c r="E694" s="15"/>
    </row>
    <row r="695" spans="1:5">
      <c r="A695" s="16" t="str">
        <f t="shared" si="10"/>
        <v>東京都狛江市</v>
      </c>
      <c r="B695" s="19" t="s">
        <v>2913</v>
      </c>
      <c r="C695" s="15" t="s">
        <v>2867</v>
      </c>
      <c r="D695" s="20" t="s">
        <v>2912</v>
      </c>
      <c r="E695" s="15"/>
    </row>
    <row r="696" spans="1:5">
      <c r="A696" s="16" t="str">
        <f t="shared" si="10"/>
        <v>東京都東大和市</v>
      </c>
      <c r="B696" s="19" t="s">
        <v>2911</v>
      </c>
      <c r="C696" s="15" t="s">
        <v>2867</v>
      </c>
      <c r="D696" s="20" t="s">
        <v>2910</v>
      </c>
      <c r="E696" s="15"/>
    </row>
    <row r="697" spans="1:5">
      <c r="A697" s="16" t="str">
        <f t="shared" si="10"/>
        <v>東京都清瀬市</v>
      </c>
      <c r="B697" s="19" t="s">
        <v>2909</v>
      </c>
      <c r="C697" s="15" t="s">
        <v>2867</v>
      </c>
      <c r="D697" s="20" t="s">
        <v>2908</v>
      </c>
      <c r="E697" s="15"/>
    </row>
    <row r="698" spans="1:5">
      <c r="A698" s="16" t="str">
        <f t="shared" si="10"/>
        <v>東京都東久留米市</v>
      </c>
      <c r="B698" s="19" t="s">
        <v>2907</v>
      </c>
      <c r="C698" s="15" t="s">
        <v>2867</v>
      </c>
      <c r="D698" s="20" t="s">
        <v>2906</v>
      </c>
      <c r="E698" s="15"/>
    </row>
    <row r="699" spans="1:5">
      <c r="A699" s="16" t="str">
        <f t="shared" si="10"/>
        <v>東京都武蔵村山市</v>
      </c>
      <c r="B699" s="19" t="s">
        <v>2905</v>
      </c>
      <c r="C699" s="15" t="s">
        <v>2867</v>
      </c>
      <c r="D699" s="20" t="s">
        <v>2904</v>
      </c>
      <c r="E699" s="15"/>
    </row>
    <row r="700" spans="1:5">
      <c r="A700" s="16" t="str">
        <f t="shared" si="10"/>
        <v>東京都多摩市</v>
      </c>
      <c r="B700" s="19" t="s">
        <v>2903</v>
      </c>
      <c r="C700" s="15" t="s">
        <v>2867</v>
      </c>
      <c r="D700" s="20" t="s">
        <v>2902</v>
      </c>
      <c r="E700" s="15"/>
    </row>
    <row r="701" spans="1:5">
      <c r="A701" s="16" t="str">
        <f t="shared" si="10"/>
        <v>東京都稲城市</v>
      </c>
      <c r="B701" s="19" t="s">
        <v>2901</v>
      </c>
      <c r="C701" s="15" t="s">
        <v>2867</v>
      </c>
      <c r="D701" s="20" t="s">
        <v>2900</v>
      </c>
      <c r="E701" s="15"/>
    </row>
    <row r="702" spans="1:5">
      <c r="A702" s="16" t="str">
        <f t="shared" si="10"/>
        <v>東京都羽村市</v>
      </c>
      <c r="B702" s="19" t="s">
        <v>2899</v>
      </c>
      <c r="C702" s="15" t="s">
        <v>2867</v>
      </c>
      <c r="D702" s="20" t="s">
        <v>2898</v>
      </c>
      <c r="E702" s="15"/>
    </row>
    <row r="703" spans="1:5">
      <c r="A703" s="16" t="str">
        <f t="shared" si="10"/>
        <v>東京都あきる野市</v>
      </c>
      <c r="B703" s="19" t="s">
        <v>2897</v>
      </c>
      <c r="C703" s="15" t="s">
        <v>2867</v>
      </c>
      <c r="D703" s="20" t="s">
        <v>2896</v>
      </c>
      <c r="E703" s="15"/>
    </row>
    <row r="704" spans="1:5">
      <c r="A704" s="16" t="str">
        <f t="shared" si="10"/>
        <v>東京都西東京市</v>
      </c>
      <c r="B704" s="19" t="s">
        <v>2895</v>
      </c>
      <c r="C704" s="15" t="s">
        <v>2867</v>
      </c>
      <c r="D704" s="20" t="s">
        <v>2894</v>
      </c>
      <c r="E704" s="15"/>
    </row>
    <row r="705" spans="1:5">
      <c r="A705" s="16" t="str">
        <f t="shared" si="10"/>
        <v>東京都西多摩郡瑞穂町</v>
      </c>
      <c r="B705" s="19" t="s">
        <v>2893</v>
      </c>
      <c r="C705" s="15" t="s">
        <v>2867</v>
      </c>
      <c r="D705" s="20" t="s">
        <v>2886</v>
      </c>
      <c r="E705" s="15" t="s">
        <v>2892</v>
      </c>
    </row>
    <row r="706" spans="1:5">
      <c r="A706" s="16" t="str">
        <f t="shared" ref="A706:A769" si="11">C706&amp;D706&amp;E706</f>
        <v>東京都西多摩郡日の出町</v>
      </c>
      <c r="B706" s="19" t="s">
        <v>2891</v>
      </c>
      <c r="C706" s="15" t="s">
        <v>2867</v>
      </c>
      <c r="D706" s="20" t="s">
        <v>2886</v>
      </c>
      <c r="E706" s="15" t="s">
        <v>2890</v>
      </c>
    </row>
    <row r="707" spans="1:5">
      <c r="A707" s="16" t="str">
        <f t="shared" si="11"/>
        <v>東京都西多摩郡檜原村</v>
      </c>
      <c r="B707" s="19" t="s">
        <v>2889</v>
      </c>
      <c r="C707" s="15" t="s">
        <v>2867</v>
      </c>
      <c r="D707" s="20" t="s">
        <v>2886</v>
      </c>
      <c r="E707" s="15" t="s">
        <v>2888</v>
      </c>
    </row>
    <row r="708" spans="1:5">
      <c r="A708" s="16" t="str">
        <f t="shared" si="11"/>
        <v>東京都西多摩郡奥多摩町</v>
      </c>
      <c r="B708" s="19" t="s">
        <v>2887</v>
      </c>
      <c r="C708" s="15" t="s">
        <v>2867</v>
      </c>
      <c r="D708" s="20" t="s">
        <v>2886</v>
      </c>
      <c r="E708" s="15" t="s">
        <v>2885</v>
      </c>
    </row>
    <row r="709" spans="1:5">
      <c r="A709" s="16" t="str">
        <f t="shared" si="11"/>
        <v>東京都大島町</v>
      </c>
      <c r="B709" s="19" t="s">
        <v>2884</v>
      </c>
      <c r="C709" s="15" t="s">
        <v>2867</v>
      </c>
      <c r="D709" s="20"/>
      <c r="E709" s="15" t="s">
        <v>2883</v>
      </c>
    </row>
    <row r="710" spans="1:5">
      <c r="A710" s="16" t="str">
        <f t="shared" si="11"/>
        <v>東京都利島村</v>
      </c>
      <c r="B710" s="19" t="s">
        <v>2882</v>
      </c>
      <c r="C710" s="15" t="s">
        <v>2867</v>
      </c>
      <c r="D710" s="20"/>
      <c r="E710" s="15" t="s">
        <v>2881</v>
      </c>
    </row>
    <row r="711" spans="1:5">
      <c r="A711" s="16" t="str">
        <f t="shared" si="11"/>
        <v>東京都新島村</v>
      </c>
      <c r="B711" s="19" t="s">
        <v>2880</v>
      </c>
      <c r="C711" s="15" t="s">
        <v>2867</v>
      </c>
      <c r="D711" s="20"/>
      <c r="E711" s="15" t="s">
        <v>2879</v>
      </c>
    </row>
    <row r="712" spans="1:5">
      <c r="A712" s="16" t="str">
        <f t="shared" si="11"/>
        <v>東京都神津島村</v>
      </c>
      <c r="B712" s="19" t="s">
        <v>2878</v>
      </c>
      <c r="C712" s="15" t="s">
        <v>2867</v>
      </c>
      <c r="D712" s="20"/>
      <c r="E712" s="15" t="s">
        <v>2877</v>
      </c>
    </row>
    <row r="713" spans="1:5">
      <c r="A713" s="16" t="str">
        <f t="shared" si="11"/>
        <v>東京都三宅村</v>
      </c>
      <c r="B713" s="19" t="s">
        <v>2876</v>
      </c>
      <c r="C713" s="15" t="s">
        <v>2867</v>
      </c>
      <c r="D713" s="20"/>
      <c r="E713" s="15" t="s">
        <v>2875</v>
      </c>
    </row>
    <row r="714" spans="1:5">
      <c r="A714" s="16" t="str">
        <f t="shared" si="11"/>
        <v>東京都御蔵島村</v>
      </c>
      <c r="B714" s="19" t="s">
        <v>2874</v>
      </c>
      <c r="C714" s="15" t="s">
        <v>2867</v>
      </c>
      <c r="D714" s="20"/>
      <c r="E714" s="15" t="s">
        <v>2873</v>
      </c>
    </row>
    <row r="715" spans="1:5">
      <c r="A715" s="16" t="str">
        <f t="shared" si="11"/>
        <v>東京都八丈町</v>
      </c>
      <c r="B715" s="19" t="s">
        <v>2872</v>
      </c>
      <c r="C715" s="15" t="s">
        <v>2867</v>
      </c>
      <c r="D715" s="20"/>
      <c r="E715" s="15" t="s">
        <v>2871</v>
      </c>
    </row>
    <row r="716" spans="1:5">
      <c r="A716" s="16" t="str">
        <f t="shared" si="11"/>
        <v>東京都青ヶ島村</v>
      </c>
      <c r="B716" s="19" t="s">
        <v>2870</v>
      </c>
      <c r="C716" s="15" t="s">
        <v>2867</v>
      </c>
      <c r="D716" s="20"/>
      <c r="E716" s="15" t="s">
        <v>2869</v>
      </c>
    </row>
    <row r="717" spans="1:5">
      <c r="A717" s="16" t="str">
        <f t="shared" si="11"/>
        <v>東京都小笠原村</v>
      </c>
      <c r="B717" s="19" t="s">
        <v>2868</v>
      </c>
      <c r="C717" s="15" t="s">
        <v>2867</v>
      </c>
      <c r="D717" s="20"/>
      <c r="E717" s="15" t="s">
        <v>2866</v>
      </c>
    </row>
    <row r="718" spans="1:5">
      <c r="A718" s="16" t="str">
        <f t="shared" si="11"/>
        <v>神奈川県横浜市鶴見区</v>
      </c>
      <c r="B718" s="21" t="s">
        <v>2865</v>
      </c>
      <c r="C718" s="22" t="s">
        <v>2751</v>
      </c>
      <c r="D718" s="18" t="s">
        <v>2836</v>
      </c>
      <c r="E718" s="16" t="s">
        <v>1784</v>
      </c>
    </row>
    <row r="719" spans="1:5">
      <c r="A719" s="16" t="str">
        <f t="shared" si="11"/>
        <v>神奈川県横浜市神奈川区</v>
      </c>
      <c r="B719" s="21" t="s">
        <v>2864</v>
      </c>
      <c r="C719" s="22" t="s">
        <v>2751</v>
      </c>
      <c r="D719" s="18" t="s">
        <v>2836</v>
      </c>
      <c r="E719" s="16" t="s">
        <v>2863</v>
      </c>
    </row>
    <row r="720" spans="1:5">
      <c r="A720" s="16" t="str">
        <f t="shared" si="11"/>
        <v>神奈川県横浜市西区</v>
      </c>
      <c r="B720" s="21" t="s">
        <v>2862</v>
      </c>
      <c r="C720" s="22" t="s">
        <v>2751</v>
      </c>
      <c r="D720" s="18" t="s">
        <v>2836</v>
      </c>
      <c r="E720" s="16" t="s">
        <v>692</v>
      </c>
    </row>
    <row r="721" spans="1:5">
      <c r="A721" s="16" t="str">
        <f t="shared" si="11"/>
        <v>神奈川県横浜市中区</v>
      </c>
      <c r="B721" s="21" t="s">
        <v>2861</v>
      </c>
      <c r="C721" s="22" t="s">
        <v>2751</v>
      </c>
      <c r="D721" s="18" t="s">
        <v>2836</v>
      </c>
      <c r="E721" s="16" t="s">
        <v>1266</v>
      </c>
    </row>
    <row r="722" spans="1:5">
      <c r="A722" s="16" t="str">
        <f t="shared" si="11"/>
        <v>神奈川県横浜市南区</v>
      </c>
      <c r="B722" s="21" t="s">
        <v>2860</v>
      </c>
      <c r="C722" s="22" t="s">
        <v>2751</v>
      </c>
      <c r="D722" s="18" t="s">
        <v>2836</v>
      </c>
      <c r="E722" s="16" t="s">
        <v>691</v>
      </c>
    </row>
    <row r="723" spans="1:5">
      <c r="A723" s="16" t="str">
        <f t="shared" si="11"/>
        <v>神奈川県横浜市保土ケ谷区</v>
      </c>
      <c r="B723" s="21" t="s">
        <v>2859</v>
      </c>
      <c r="C723" s="22" t="s">
        <v>2751</v>
      </c>
      <c r="D723" s="18" t="s">
        <v>2836</v>
      </c>
      <c r="E723" s="16" t="s">
        <v>2858</v>
      </c>
    </row>
    <row r="724" spans="1:5">
      <c r="A724" s="16" t="str">
        <f t="shared" si="11"/>
        <v>神奈川県横浜市磯子区</v>
      </c>
      <c r="B724" s="21" t="s">
        <v>2857</v>
      </c>
      <c r="C724" s="22" t="s">
        <v>2751</v>
      </c>
      <c r="D724" s="18" t="s">
        <v>2836</v>
      </c>
      <c r="E724" s="16" t="s">
        <v>2856</v>
      </c>
    </row>
    <row r="725" spans="1:5">
      <c r="A725" s="16" t="str">
        <f t="shared" si="11"/>
        <v>神奈川県横浜市金沢区</v>
      </c>
      <c r="B725" s="21" t="s">
        <v>2855</v>
      </c>
      <c r="C725" s="22" t="s">
        <v>2751</v>
      </c>
      <c r="D725" s="18" t="s">
        <v>2836</v>
      </c>
      <c r="E725" s="16" t="s">
        <v>2854</v>
      </c>
    </row>
    <row r="726" spans="1:5">
      <c r="A726" s="16" t="str">
        <f t="shared" si="11"/>
        <v>神奈川県横浜市港北区</v>
      </c>
      <c r="B726" s="21" t="s">
        <v>2853</v>
      </c>
      <c r="C726" s="22" t="s">
        <v>2751</v>
      </c>
      <c r="D726" s="18" t="s">
        <v>2836</v>
      </c>
      <c r="E726" s="16" t="s">
        <v>2852</v>
      </c>
    </row>
    <row r="727" spans="1:5">
      <c r="A727" s="16" t="str">
        <f t="shared" si="11"/>
        <v>神奈川県横浜市戸塚区</v>
      </c>
      <c r="B727" s="21" t="s">
        <v>2851</v>
      </c>
      <c r="C727" s="22" t="s">
        <v>2751</v>
      </c>
      <c r="D727" s="18" t="s">
        <v>2836</v>
      </c>
      <c r="E727" s="16" t="s">
        <v>2850</v>
      </c>
    </row>
    <row r="728" spans="1:5">
      <c r="A728" s="16" t="str">
        <f t="shared" si="11"/>
        <v>神奈川県横浜市港南区</v>
      </c>
      <c r="B728" s="21" t="s">
        <v>2849</v>
      </c>
      <c r="C728" s="22" t="s">
        <v>2751</v>
      </c>
      <c r="D728" s="18" t="s">
        <v>2836</v>
      </c>
      <c r="E728" s="16" t="s">
        <v>2848</v>
      </c>
    </row>
    <row r="729" spans="1:5">
      <c r="A729" s="16" t="str">
        <f t="shared" si="11"/>
        <v>神奈川県横浜市旭区</v>
      </c>
      <c r="B729" s="21" t="s">
        <v>2847</v>
      </c>
      <c r="C729" s="22" t="s">
        <v>2751</v>
      </c>
      <c r="D729" s="18" t="s">
        <v>2836</v>
      </c>
      <c r="E729" s="16" t="s">
        <v>1798</v>
      </c>
    </row>
    <row r="730" spans="1:5">
      <c r="A730" s="16" t="str">
        <f t="shared" si="11"/>
        <v>神奈川県横浜市緑区</v>
      </c>
      <c r="B730" s="21" t="s">
        <v>2846</v>
      </c>
      <c r="C730" s="22" t="s">
        <v>2751</v>
      </c>
      <c r="D730" s="18" t="s">
        <v>2836</v>
      </c>
      <c r="E730" s="16" t="s">
        <v>2124</v>
      </c>
    </row>
    <row r="731" spans="1:5">
      <c r="A731" s="16" t="str">
        <f t="shared" si="11"/>
        <v>神奈川県横浜市瀬谷区</v>
      </c>
      <c r="B731" s="21" t="s">
        <v>2845</v>
      </c>
      <c r="C731" s="22" t="s">
        <v>2751</v>
      </c>
      <c r="D731" s="18" t="s">
        <v>2836</v>
      </c>
      <c r="E731" s="16" t="s">
        <v>2844</v>
      </c>
    </row>
    <row r="732" spans="1:5">
      <c r="A732" s="16" t="str">
        <f t="shared" si="11"/>
        <v>神奈川県横浜市栄区</v>
      </c>
      <c r="B732" s="21" t="s">
        <v>2843</v>
      </c>
      <c r="C732" s="22" t="s">
        <v>2751</v>
      </c>
      <c r="D732" s="18" t="s">
        <v>2836</v>
      </c>
      <c r="E732" s="16" t="s">
        <v>2842</v>
      </c>
    </row>
    <row r="733" spans="1:5">
      <c r="A733" s="16" t="str">
        <f t="shared" si="11"/>
        <v>神奈川県横浜市泉区</v>
      </c>
      <c r="B733" s="21" t="s">
        <v>2841</v>
      </c>
      <c r="C733" s="22" t="s">
        <v>2751</v>
      </c>
      <c r="D733" s="18" t="s">
        <v>2836</v>
      </c>
      <c r="E733" s="16" t="s">
        <v>2840</v>
      </c>
    </row>
    <row r="734" spans="1:5">
      <c r="A734" s="16" t="str">
        <f t="shared" si="11"/>
        <v>神奈川県横浜市青葉区</v>
      </c>
      <c r="B734" s="21" t="s">
        <v>2839</v>
      </c>
      <c r="C734" s="22" t="s">
        <v>2751</v>
      </c>
      <c r="D734" s="18" t="s">
        <v>2836</v>
      </c>
      <c r="E734" s="16" t="s">
        <v>2838</v>
      </c>
    </row>
    <row r="735" spans="1:5">
      <c r="A735" s="16" t="str">
        <f t="shared" si="11"/>
        <v>神奈川県横浜市都筑区</v>
      </c>
      <c r="B735" s="21" t="s">
        <v>2837</v>
      </c>
      <c r="C735" s="22" t="s">
        <v>2751</v>
      </c>
      <c r="D735" s="18" t="s">
        <v>2836</v>
      </c>
      <c r="E735" s="16" t="s">
        <v>2835</v>
      </c>
    </row>
    <row r="736" spans="1:5">
      <c r="A736" s="16" t="str">
        <f t="shared" si="11"/>
        <v>神奈川県川崎市川崎区</v>
      </c>
      <c r="B736" s="21" t="s">
        <v>2834</v>
      </c>
      <c r="C736" s="22" t="s">
        <v>2751</v>
      </c>
      <c r="D736" s="18" t="s">
        <v>2821</v>
      </c>
      <c r="E736" s="16" t="s">
        <v>2833</v>
      </c>
    </row>
    <row r="737" spans="1:5">
      <c r="A737" s="16" t="str">
        <f t="shared" si="11"/>
        <v>神奈川県川崎市幸区</v>
      </c>
      <c r="B737" s="21" t="s">
        <v>2832</v>
      </c>
      <c r="C737" s="22" t="s">
        <v>2751</v>
      </c>
      <c r="D737" s="18" t="s">
        <v>2821</v>
      </c>
      <c r="E737" s="16" t="s">
        <v>2831</v>
      </c>
    </row>
    <row r="738" spans="1:5">
      <c r="A738" s="16" t="str">
        <f t="shared" si="11"/>
        <v>神奈川県川崎市中原区</v>
      </c>
      <c r="B738" s="21" t="s">
        <v>2830</v>
      </c>
      <c r="C738" s="22" t="s">
        <v>2751</v>
      </c>
      <c r="D738" s="18" t="s">
        <v>2821</v>
      </c>
      <c r="E738" s="16" t="s">
        <v>2829</v>
      </c>
    </row>
    <row r="739" spans="1:5">
      <c r="A739" s="16" t="str">
        <f t="shared" si="11"/>
        <v>神奈川県川崎市高津区</v>
      </c>
      <c r="B739" s="21" t="s">
        <v>2828</v>
      </c>
      <c r="C739" s="22" t="s">
        <v>2751</v>
      </c>
      <c r="D739" s="18" t="s">
        <v>2821</v>
      </c>
      <c r="E739" s="16" t="s">
        <v>2827</v>
      </c>
    </row>
    <row r="740" spans="1:5">
      <c r="A740" s="16" t="str">
        <f t="shared" si="11"/>
        <v>神奈川県川崎市多摩区</v>
      </c>
      <c r="B740" s="21" t="s">
        <v>2826</v>
      </c>
      <c r="C740" s="22" t="s">
        <v>2751</v>
      </c>
      <c r="D740" s="18" t="s">
        <v>2821</v>
      </c>
      <c r="E740" s="16" t="s">
        <v>2825</v>
      </c>
    </row>
    <row r="741" spans="1:5">
      <c r="A741" s="16" t="str">
        <f t="shared" si="11"/>
        <v>神奈川県川崎市宮前区</v>
      </c>
      <c r="B741" s="21" t="s">
        <v>2824</v>
      </c>
      <c r="C741" s="22" t="s">
        <v>2751</v>
      </c>
      <c r="D741" s="18" t="s">
        <v>2821</v>
      </c>
      <c r="E741" s="16" t="s">
        <v>2823</v>
      </c>
    </row>
    <row r="742" spans="1:5">
      <c r="A742" s="16" t="str">
        <f t="shared" si="11"/>
        <v>神奈川県川崎市麻生区</v>
      </c>
      <c r="B742" s="21" t="s">
        <v>2822</v>
      </c>
      <c r="C742" s="22" t="s">
        <v>2751</v>
      </c>
      <c r="D742" s="18" t="s">
        <v>2821</v>
      </c>
      <c r="E742" s="16" t="s">
        <v>2820</v>
      </c>
    </row>
    <row r="743" spans="1:5">
      <c r="A743" s="16" t="str">
        <f t="shared" si="11"/>
        <v>神奈川県相模原市緑区</v>
      </c>
      <c r="B743" s="21" t="s">
        <v>2819</v>
      </c>
      <c r="C743" s="22" t="s">
        <v>2751</v>
      </c>
      <c r="D743" s="18" t="s">
        <v>2816</v>
      </c>
      <c r="E743" s="16" t="s">
        <v>2124</v>
      </c>
    </row>
    <row r="744" spans="1:5">
      <c r="A744" s="16" t="str">
        <f t="shared" si="11"/>
        <v>神奈川県相模原市中央区</v>
      </c>
      <c r="B744" s="21" t="s">
        <v>2818</v>
      </c>
      <c r="C744" s="22" t="s">
        <v>2751</v>
      </c>
      <c r="D744" s="18" t="s">
        <v>2816</v>
      </c>
      <c r="E744" s="16" t="s">
        <v>694</v>
      </c>
    </row>
    <row r="745" spans="1:5">
      <c r="A745" s="16" t="str">
        <f t="shared" si="11"/>
        <v>神奈川県相模原市南区</v>
      </c>
      <c r="B745" s="21" t="s">
        <v>2817</v>
      </c>
      <c r="C745" s="22" t="s">
        <v>2751</v>
      </c>
      <c r="D745" s="18" t="s">
        <v>2816</v>
      </c>
      <c r="E745" s="16" t="s">
        <v>691</v>
      </c>
    </row>
    <row r="746" spans="1:5">
      <c r="A746" s="16" t="str">
        <f t="shared" si="11"/>
        <v>神奈川県横須賀市</v>
      </c>
      <c r="B746" s="19" t="s">
        <v>2815</v>
      </c>
      <c r="C746" s="15" t="s">
        <v>2751</v>
      </c>
      <c r="D746" s="20" t="s">
        <v>2814</v>
      </c>
      <c r="E746" s="15"/>
    </row>
    <row r="747" spans="1:5">
      <c r="A747" s="16" t="str">
        <f t="shared" si="11"/>
        <v>神奈川県平塚市</v>
      </c>
      <c r="B747" s="19" t="s">
        <v>2813</v>
      </c>
      <c r="C747" s="15" t="s">
        <v>2751</v>
      </c>
      <c r="D747" s="20" t="s">
        <v>2812</v>
      </c>
      <c r="E747" s="15"/>
    </row>
    <row r="748" spans="1:5">
      <c r="A748" s="16" t="str">
        <f t="shared" si="11"/>
        <v>神奈川県鎌倉市</v>
      </c>
      <c r="B748" s="19" t="s">
        <v>2811</v>
      </c>
      <c r="C748" s="15" t="s">
        <v>2751</v>
      </c>
      <c r="D748" s="20" t="s">
        <v>2810</v>
      </c>
      <c r="E748" s="15"/>
    </row>
    <row r="749" spans="1:5">
      <c r="A749" s="16" t="str">
        <f t="shared" si="11"/>
        <v>神奈川県藤沢市</v>
      </c>
      <c r="B749" s="19" t="s">
        <v>2809</v>
      </c>
      <c r="C749" s="15" t="s">
        <v>2751</v>
      </c>
      <c r="D749" s="20" t="s">
        <v>2808</v>
      </c>
      <c r="E749" s="15"/>
    </row>
    <row r="750" spans="1:5">
      <c r="A750" s="16" t="str">
        <f t="shared" si="11"/>
        <v>神奈川県小田原市</v>
      </c>
      <c r="B750" s="19" t="s">
        <v>2807</v>
      </c>
      <c r="C750" s="15" t="s">
        <v>2751</v>
      </c>
      <c r="D750" s="20" t="s">
        <v>2806</v>
      </c>
      <c r="E750" s="15"/>
    </row>
    <row r="751" spans="1:5">
      <c r="A751" s="16" t="str">
        <f t="shared" si="11"/>
        <v>神奈川県茅ヶ崎市</v>
      </c>
      <c r="B751" s="19" t="s">
        <v>2805</v>
      </c>
      <c r="C751" s="15" t="s">
        <v>2751</v>
      </c>
      <c r="D751" s="20" t="s">
        <v>2804</v>
      </c>
      <c r="E751" s="15"/>
    </row>
    <row r="752" spans="1:5">
      <c r="A752" s="16" t="str">
        <f t="shared" si="11"/>
        <v>神奈川県逗子市</v>
      </c>
      <c r="B752" s="19" t="s">
        <v>2803</v>
      </c>
      <c r="C752" s="15" t="s">
        <v>2751</v>
      </c>
      <c r="D752" s="20" t="s">
        <v>2802</v>
      </c>
      <c r="E752" s="15"/>
    </row>
    <row r="753" spans="1:5">
      <c r="A753" s="16" t="str">
        <f t="shared" si="11"/>
        <v>神奈川県三浦市</v>
      </c>
      <c r="B753" s="19" t="s">
        <v>2801</v>
      </c>
      <c r="C753" s="15" t="s">
        <v>2751</v>
      </c>
      <c r="D753" s="20" t="s">
        <v>2800</v>
      </c>
      <c r="E753" s="15"/>
    </row>
    <row r="754" spans="1:5">
      <c r="A754" s="16" t="str">
        <f t="shared" si="11"/>
        <v>神奈川県秦野市</v>
      </c>
      <c r="B754" s="19" t="s">
        <v>2799</v>
      </c>
      <c r="C754" s="15" t="s">
        <v>2751</v>
      </c>
      <c r="D754" s="20" t="s">
        <v>2798</v>
      </c>
      <c r="E754" s="15"/>
    </row>
    <row r="755" spans="1:5">
      <c r="A755" s="16" t="str">
        <f t="shared" si="11"/>
        <v>神奈川県厚木市</v>
      </c>
      <c r="B755" s="19" t="s">
        <v>2797</v>
      </c>
      <c r="C755" s="15" t="s">
        <v>2751</v>
      </c>
      <c r="D755" s="20" t="s">
        <v>2796</v>
      </c>
      <c r="E755" s="15"/>
    </row>
    <row r="756" spans="1:5">
      <c r="A756" s="16" t="str">
        <f t="shared" si="11"/>
        <v>神奈川県大和市</v>
      </c>
      <c r="B756" s="19" t="s">
        <v>2795</v>
      </c>
      <c r="C756" s="15" t="s">
        <v>2751</v>
      </c>
      <c r="D756" s="20" t="s">
        <v>2794</v>
      </c>
      <c r="E756" s="15"/>
    </row>
    <row r="757" spans="1:5">
      <c r="A757" s="16" t="str">
        <f t="shared" si="11"/>
        <v>神奈川県伊勢原市</v>
      </c>
      <c r="B757" s="19" t="s">
        <v>2793</v>
      </c>
      <c r="C757" s="15" t="s">
        <v>2751</v>
      </c>
      <c r="D757" s="20" t="s">
        <v>2792</v>
      </c>
      <c r="E757" s="15"/>
    </row>
    <row r="758" spans="1:5">
      <c r="A758" s="16" t="str">
        <f t="shared" si="11"/>
        <v>神奈川県海老名市</v>
      </c>
      <c r="B758" s="19" t="s">
        <v>2791</v>
      </c>
      <c r="C758" s="15" t="s">
        <v>2751</v>
      </c>
      <c r="D758" s="20" t="s">
        <v>2790</v>
      </c>
      <c r="E758" s="15"/>
    </row>
    <row r="759" spans="1:5">
      <c r="A759" s="16" t="str">
        <f t="shared" si="11"/>
        <v>神奈川県座間市</v>
      </c>
      <c r="B759" s="19" t="s">
        <v>2789</v>
      </c>
      <c r="C759" s="15" t="s">
        <v>2751</v>
      </c>
      <c r="D759" s="20" t="s">
        <v>2788</v>
      </c>
      <c r="E759" s="15"/>
    </row>
    <row r="760" spans="1:5">
      <c r="A760" s="16" t="str">
        <f t="shared" si="11"/>
        <v>神奈川県南足柄市</v>
      </c>
      <c r="B760" s="19" t="s">
        <v>2787</v>
      </c>
      <c r="C760" s="15" t="s">
        <v>2751</v>
      </c>
      <c r="D760" s="20" t="s">
        <v>2786</v>
      </c>
      <c r="E760" s="15"/>
    </row>
    <row r="761" spans="1:5">
      <c r="A761" s="16" t="str">
        <f t="shared" si="11"/>
        <v>神奈川県綾瀬市</v>
      </c>
      <c r="B761" s="19" t="s">
        <v>2785</v>
      </c>
      <c r="C761" s="15" t="s">
        <v>2751</v>
      </c>
      <c r="D761" s="20" t="s">
        <v>2784</v>
      </c>
      <c r="E761" s="15"/>
    </row>
    <row r="762" spans="1:5">
      <c r="A762" s="16" t="str">
        <f t="shared" si="11"/>
        <v>神奈川県三浦郡葉山町</v>
      </c>
      <c r="B762" s="19" t="s">
        <v>2783</v>
      </c>
      <c r="C762" s="15" t="s">
        <v>2751</v>
      </c>
      <c r="D762" s="20" t="s">
        <v>2782</v>
      </c>
      <c r="E762" s="15" t="s">
        <v>2781</v>
      </c>
    </row>
    <row r="763" spans="1:5">
      <c r="A763" s="16" t="str">
        <f t="shared" si="11"/>
        <v>神奈川県高座郡寒川町</v>
      </c>
      <c r="B763" s="19" t="s">
        <v>2780</v>
      </c>
      <c r="C763" s="15" t="s">
        <v>2751</v>
      </c>
      <c r="D763" s="20" t="s">
        <v>2779</v>
      </c>
      <c r="E763" s="15" t="s">
        <v>2778</v>
      </c>
    </row>
    <row r="764" spans="1:5">
      <c r="A764" s="16" t="str">
        <f t="shared" si="11"/>
        <v>神奈川県中郡大磯町</v>
      </c>
      <c r="B764" s="19" t="s">
        <v>2777</v>
      </c>
      <c r="C764" s="15" t="s">
        <v>2751</v>
      </c>
      <c r="D764" s="20" t="s">
        <v>2774</v>
      </c>
      <c r="E764" s="15" t="s">
        <v>2776</v>
      </c>
    </row>
    <row r="765" spans="1:5">
      <c r="A765" s="16" t="str">
        <f t="shared" si="11"/>
        <v>神奈川県中郡二宮町</v>
      </c>
      <c r="B765" s="19" t="s">
        <v>2775</v>
      </c>
      <c r="C765" s="15" t="s">
        <v>2751</v>
      </c>
      <c r="D765" s="20" t="s">
        <v>2774</v>
      </c>
      <c r="E765" s="15" t="s">
        <v>2773</v>
      </c>
    </row>
    <row r="766" spans="1:5">
      <c r="A766" s="16" t="str">
        <f t="shared" si="11"/>
        <v>神奈川県足柄上郡中井町</v>
      </c>
      <c r="B766" s="19" t="s">
        <v>2772</v>
      </c>
      <c r="C766" s="15" t="s">
        <v>2751</v>
      </c>
      <c r="D766" s="20" t="s">
        <v>2763</v>
      </c>
      <c r="E766" s="15" t="s">
        <v>2771</v>
      </c>
    </row>
    <row r="767" spans="1:5">
      <c r="A767" s="16" t="str">
        <f t="shared" si="11"/>
        <v>神奈川県足柄上郡大井町</v>
      </c>
      <c r="B767" s="19" t="s">
        <v>2770</v>
      </c>
      <c r="C767" s="15" t="s">
        <v>2751</v>
      </c>
      <c r="D767" s="20" t="s">
        <v>2763</v>
      </c>
      <c r="E767" s="15" t="s">
        <v>2769</v>
      </c>
    </row>
    <row r="768" spans="1:5">
      <c r="A768" s="16" t="str">
        <f t="shared" si="11"/>
        <v>神奈川県足柄上郡松田町</v>
      </c>
      <c r="B768" s="19" t="s">
        <v>2768</v>
      </c>
      <c r="C768" s="15" t="s">
        <v>2751</v>
      </c>
      <c r="D768" s="20" t="s">
        <v>2763</v>
      </c>
      <c r="E768" s="15" t="s">
        <v>2767</v>
      </c>
    </row>
    <row r="769" spans="1:5">
      <c r="A769" s="16" t="str">
        <f t="shared" si="11"/>
        <v>神奈川県足柄上郡山北町</v>
      </c>
      <c r="B769" s="19" t="s">
        <v>2766</v>
      </c>
      <c r="C769" s="15" t="s">
        <v>2751</v>
      </c>
      <c r="D769" s="20" t="s">
        <v>2763</v>
      </c>
      <c r="E769" s="15" t="s">
        <v>2765</v>
      </c>
    </row>
    <row r="770" spans="1:5">
      <c r="A770" s="16" t="str">
        <f t="shared" ref="A770:A833" si="12">C770&amp;D770&amp;E770</f>
        <v>神奈川県足柄上郡開成町</v>
      </c>
      <c r="B770" s="19" t="s">
        <v>2764</v>
      </c>
      <c r="C770" s="15" t="s">
        <v>2751</v>
      </c>
      <c r="D770" s="20" t="s">
        <v>2763</v>
      </c>
      <c r="E770" s="15" t="s">
        <v>2762</v>
      </c>
    </row>
    <row r="771" spans="1:5">
      <c r="A771" s="16" t="str">
        <f t="shared" si="12"/>
        <v>神奈川県足柄下郡箱根町</v>
      </c>
      <c r="B771" s="19" t="s">
        <v>2761</v>
      </c>
      <c r="C771" s="15" t="s">
        <v>2751</v>
      </c>
      <c r="D771" s="20" t="s">
        <v>2756</v>
      </c>
      <c r="E771" s="15" t="s">
        <v>2760</v>
      </c>
    </row>
    <row r="772" spans="1:5">
      <c r="A772" s="16" t="str">
        <f t="shared" si="12"/>
        <v>神奈川県足柄下郡真鶴町</v>
      </c>
      <c r="B772" s="19" t="s">
        <v>2759</v>
      </c>
      <c r="C772" s="15" t="s">
        <v>2751</v>
      </c>
      <c r="D772" s="20" t="s">
        <v>2756</v>
      </c>
      <c r="E772" s="15" t="s">
        <v>2758</v>
      </c>
    </row>
    <row r="773" spans="1:5">
      <c r="A773" s="16" t="str">
        <f t="shared" si="12"/>
        <v>神奈川県足柄下郡湯河原町</v>
      </c>
      <c r="B773" s="19" t="s">
        <v>2757</v>
      </c>
      <c r="C773" s="15" t="s">
        <v>2751</v>
      </c>
      <c r="D773" s="20" t="s">
        <v>2756</v>
      </c>
      <c r="E773" s="15" t="s">
        <v>2755</v>
      </c>
    </row>
    <row r="774" spans="1:5">
      <c r="A774" s="16" t="str">
        <f t="shared" si="12"/>
        <v>神奈川県愛甲郡愛川町</v>
      </c>
      <c r="B774" s="19" t="s">
        <v>2754</v>
      </c>
      <c r="C774" s="15" t="s">
        <v>2751</v>
      </c>
      <c r="D774" s="20" t="s">
        <v>2750</v>
      </c>
      <c r="E774" s="15" t="s">
        <v>2753</v>
      </c>
    </row>
    <row r="775" spans="1:5">
      <c r="A775" s="16" t="str">
        <f t="shared" si="12"/>
        <v>神奈川県愛甲郡清川村</v>
      </c>
      <c r="B775" s="19" t="s">
        <v>2752</v>
      </c>
      <c r="C775" s="15" t="s">
        <v>2751</v>
      </c>
      <c r="D775" s="20" t="s">
        <v>2750</v>
      </c>
      <c r="E775" s="15" t="s">
        <v>2749</v>
      </c>
    </row>
    <row r="776" spans="1:5">
      <c r="A776" s="16" t="str">
        <f t="shared" si="12"/>
        <v>新潟県新潟市北区</v>
      </c>
      <c r="B776" s="17" t="s">
        <v>2748</v>
      </c>
      <c r="C776" s="23" t="s">
        <v>2672</v>
      </c>
      <c r="D776" s="18" t="s">
        <v>2738</v>
      </c>
      <c r="E776" s="16" t="s">
        <v>689</v>
      </c>
    </row>
    <row r="777" spans="1:5">
      <c r="A777" s="16" t="str">
        <f t="shared" si="12"/>
        <v>新潟県新潟市東区</v>
      </c>
      <c r="B777" s="17" t="s">
        <v>2747</v>
      </c>
      <c r="C777" s="23" t="s">
        <v>2672</v>
      </c>
      <c r="D777" s="18" t="s">
        <v>2738</v>
      </c>
      <c r="E777" s="16" t="s">
        <v>693</v>
      </c>
    </row>
    <row r="778" spans="1:5">
      <c r="A778" s="16" t="str">
        <f t="shared" si="12"/>
        <v>新潟県新潟市中央区</v>
      </c>
      <c r="B778" s="17" t="s">
        <v>2746</v>
      </c>
      <c r="C778" s="23" t="s">
        <v>2672</v>
      </c>
      <c r="D778" s="18" t="s">
        <v>2738</v>
      </c>
      <c r="E778" s="16" t="s">
        <v>694</v>
      </c>
    </row>
    <row r="779" spans="1:5">
      <c r="A779" s="16" t="str">
        <f t="shared" si="12"/>
        <v>新潟県新潟市江南区</v>
      </c>
      <c r="B779" s="17" t="s">
        <v>2745</v>
      </c>
      <c r="C779" s="23" t="s">
        <v>2672</v>
      </c>
      <c r="D779" s="18" t="s">
        <v>2738</v>
      </c>
      <c r="E779" s="16" t="s">
        <v>2744</v>
      </c>
    </row>
    <row r="780" spans="1:5">
      <c r="A780" s="16" t="str">
        <f t="shared" si="12"/>
        <v>新潟県新潟市秋葉区</v>
      </c>
      <c r="B780" s="17" t="s">
        <v>2743</v>
      </c>
      <c r="C780" s="23" t="s">
        <v>2672</v>
      </c>
      <c r="D780" s="18" t="s">
        <v>2738</v>
      </c>
      <c r="E780" s="16" t="s">
        <v>2742</v>
      </c>
    </row>
    <row r="781" spans="1:5">
      <c r="A781" s="16" t="str">
        <f t="shared" si="12"/>
        <v>新潟県新潟市南区</v>
      </c>
      <c r="B781" s="17" t="s">
        <v>2741</v>
      </c>
      <c r="C781" s="23" t="s">
        <v>2672</v>
      </c>
      <c r="D781" s="18" t="s">
        <v>2738</v>
      </c>
      <c r="E781" s="16" t="s">
        <v>691</v>
      </c>
    </row>
    <row r="782" spans="1:5">
      <c r="A782" s="16" t="str">
        <f t="shared" si="12"/>
        <v>新潟県新潟市西区</v>
      </c>
      <c r="B782" s="17" t="s">
        <v>2740</v>
      </c>
      <c r="C782" s="23" t="s">
        <v>2672</v>
      </c>
      <c r="D782" s="18" t="s">
        <v>2738</v>
      </c>
      <c r="E782" s="16" t="s">
        <v>692</v>
      </c>
    </row>
    <row r="783" spans="1:5">
      <c r="A783" s="16" t="str">
        <f t="shared" si="12"/>
        <v>新潟県新潟市西蒲区</v>
      </c>
      <c r="B783" s="17" t="s">
        <v>2739</v>
      </c>
      <c r="C783" s="23" t="s">
        <v>2672</v>
      </c>
      <c r="D783" s="18" t="s">
        <v>2738</v>
      </c>
      <c r="E783" s="16" t="s">
        <v>2737</v>
      </c>
    </row>
    <row r="784" spans="1:5">
      <c r="A784" s="16" t="str">
        <f t="shared" si="12"/>
        <v>新潟県長岡市</v>
      </c>
      <c r="B784" s="19" t="s">
        <v>2736</v>
      </c>
      <c r="C784" s="15" t="s">
        <v>2672</v>
      </c>
      <c r="D784" s="20" t="s">
        <v>2735</v>
      </c>
      <c r="E784" s="15"/>
    </row>
    <row r="785" spans="1:5">
      <c r="A785" s="16" t="str">
        <f t="shared" si="12"/>
        <v>新潟県三条市</v>
      </c>
      <c r="B785" s="19" t="s">
        <v>2734</v>
      </c>
      <c r="C785" s="15" t="s">
        <v>2672</v>
      </c>
      <c r="D785" s="20" t="s">
        <v>2733</v>
      </c>
      <c r="E785" s="15"/>
    </row>
    <row r="786" spans="1:5">
      <c r="A786" s="16" t="str">
        <f t="shared" si="12"/>
        <v>新潟県柏崎市</v>
      </c>
      <c r="B786" s="19" t="s">
        <v>2732</v>
      </c>
      <c r="C786" s="15" t="s">
        <v>2672</v>
      </c>
      <c r="D786" s="20" t="s">
        <v>2731</v>
      </c>
      <c r="E786" s="15"/>
    </row>
    <row r="787" spans="1:5">
      <c r="A787" s="16" t="str">
        <f t="shared" si="12"/>
        <v>新潟県新発田市</v>
      </c>
      <c r="B787" s="19" t="s">
        <v>2730</v>
      </c>
      <c r="C787" s="15" t="s">
        <v>2672</v>
      </c>
      <c r="D787" s="20" t="s">
        <v>2729</v>
      </c>
      <c r="E787" s="15"/>
    </row>
    <row r="788" spans="1:5">
      <c r="A788" s="16" t="str">
        <f t="shared" si="12"/>
        <v>新潟県小千谷市</v>
      </c>
      <c r="B788" s="19" t="s">
        <v>2728</v>
      </c>
      <c r="C788" s="15" t="s">
        <v>2672</v>
      </c>
      <c r="D788" s="20" t="s">
        <v>2727</v>
      </c>
      <c r="E788" s="15"/>
    </row>
    <row r="789" spans="1:5">
      <c r="A789" s="16" t="str">
        <f t="shared" si="12"/>
        <v>新潟県加茂市</v>
      </c>
      <c r="B789" s="19" t="s">
        <v>2726</v>
      </c>
      <c r="C789" s="15" t="s">
        <v>2672</v>
      </c>
      <c r="D789" s="20" t="s">
        <v>2725</v>
      </c>
      <c r="E789" s="15"/>
    </row>
    <row r="790" spans="1:5">
      <c r="A790" s="16" t="str">
        <f t="shared" si="12"/>
        <v>新潟県十日町市</v>
      </c>
      <c r="B790" s="19" t="s">
        <v>2724</v>
      </c>
      <c r="C790" s="15" t="s">
        <v>2672</v>
      </c>
      <c r="D790" s="20" t="s">
        <v>2723</v>
      </c>
      <c r="E790" s="15"/>
    </row>
    <row r="791" spans="1:5">
      <c r="A791" s="16" t="str">
        <f t="shared" si="12"/>
        <v>新潟県見附市</v>
      </c>
      <c r="B791" s="19" t="s">
        <v>2722</v>
      </c>
      <c r="C791" s="15" t="s">
        <v>2672</v>
      </c>
      <c r="D791" s="20" t="s">
        <v>2721</v>
      </c>
      <c r="E791" s="15"/>
    </row>
    <row r="792" spans="1:5">
      <c r="A792" s="16" t="str">
        <f t="shared" si="12"/>
        <v>新潟県村上市</v>
      </c>
      <c r="B792" s="19" t="s">
        <v>2720</v>
      </c>
      <c r="C792" s="15" t="s">
        <v>2672</v>
      </c>
      <c r="D792" s="20" t="s">
        <v>2719</v>
      </c>
      <c r="E792" s="15"/>
    </row>
    <row r="793" spans="1:5">
      <c r="A793" s="16" t="str">
        <f t="shared" si="12"/>
        <v>新潟県燕市</v>
      </c>
      <c r="B793" s="19" t="s">
        <v>2718</v>
      </c>
      <c r="C793" s="15" t="s">
        <v>2672</v>
      </c>
      <c r="D793" s="20" t="s">
        <v>2717</v>
      </c>
      <c r="E793" s="15"/>
    </row>
    <row r="794" spans="1:5">
      <c r="A794" s="16" t="str">
        <f t="shared" si="12"/>
        <v>新潟県糸魚川市</v>
      </c>
      <c r="B794" s="19" t="s">
        <v>2716</v>
      </c>
      <c r="C794" s="15" t="s">
        <v>2672</v>
      </c>
      <c r="D794" s="20" t="s">
        <v>2715</v>
      </c>
      <c r="E794" s="15"/>
    </row>
    <row r="795" spans="1:5">
      <c r="A795" s="16" t="str">
        <f t="shared" si="12"/>
        <v>新潟県妙高市</v>
      </c>
      <c r="B795" s="19" t="s">
        <v>2714</v>
      </c>
      <c r="C795" s="15" t="s">
        <v>2672</v>
      </c>
      <c r="D795" s="20" t="s">
        <v>2713</v>
      </c>
      <c r="E795" s="15"/>
    </row>
    <row r="796" spans="1:5">
      <c r="A796" s="16" t="str">
        <f t="shared" si="12"/>
        <v>新潟県五泉市</v>
      </c>
      <c r="B796" s="19" t="s">
        <v>2712</v>
      </c>
      <c r="C796" s="15" t="s">
        <v>2672</v>
      </c>
      <c r="D796" s="20" t="s">
        <v>2711</v>
      </c>
      <c r="E796" s="15"/>
    </row>
    <row r="797" spans="1:5">
      <c r="A797" s="16" t="str">
        <f t="shared" si="12"/>
        <v>新潟県上越市</v>
      </c>
      <c r="B797" s="19" t="s">
        <v>2710</v>
      </c>
      <c r="C797" s="15" t="s">
        <v>2672</v>
      </c>
      <c r="D797" s="20" t="s">
        <v>2709</v>
      </c>
      <c r="E797" s="15"/>
    </row>
    <row r="798" spans="1:5">
      <c r="A798" s="16" t="str">
        <f t="shared" si="12"/>
        <v>新潟県阿賀野市</v>
      </c>
      <c r="B798" s="19" t="s">
        <v>2708</v>
      </c>
      <c r="C798" s="15" t="s">
        <v>2672</v>
      </c>
      <c r="D798" s="20" t="s">
        <v>2707</v>
      </c>
      <c r="E798" s="15"/>
    </row>
    <row r="799" spans="1:5">
      <c r="A799" s="16" t="str">
        <f t="shared" si="12"/>
        <v>新潟県佐渡市</v>
      </c>
      <c r="B799" s="19" t="s">
        <v>2706</v>
      </c>
      <c r="C799" s="15" t="s">
        <v>2672</v>
      </c>
      <c r="D799" s="20" t="s">
        <v>2705</v>
      </c>
      <c r="E799" s="15"/>
    </row>
    <row r="800" spans="1:5">
      <c r="A800" s="16" t="str">
        <f t="shared" si="12"/>
        <v>新潟県魚沼市</v>
      </c>
      <c r="B800" s="19" t="s">
        <v>2704</v>
      </c>
      <c r="C800" s="15" t="s">
        <v>2672</v>
      </c>
      <c r="D800" s="20" t="s">
        <v>2703</v>
      </c>
      <c r="E800" s="15"/>
    </row>
    <row r="801" spans="1:5">
      <c r="A801" s="16" t="str">
        <f t="shared" si="12"/>
        <v>新潟県南魚沼市</v>
      </c>
      <c r="B801" s="19" t="s">
        <v>2702</v>
      </c>
      <c r="C801" s="15" t="s">
        <v>2672</v>
      </c>
      <c r="D801" s="20" t="s">
        <v>2701</v>
      </c>
      <c r="E801" s="15"/>
    </row>
    <row r="802" spans="1:5">
      <c r="A802" s="16" t="str">
        <f t="shared" si="12"/>
        <v>新潟県胎内市</v>
      </c>
      <c r="B802" s="19" t="s">
        <v>2700</v>
      </c>
      <c r="C802" s="15" t="s">
        <v>2672</v>
      </c>
      <c r="D802" s="20" t="s">
        <v>2699</v>
      </c>
      <c r="E802" s="15"/>
    </row>
    <row r="803" spans="1:5">
      <c r="A803" s="16" t="str">
        <f t="shared" si="12"/>
        <v>新潟県北蒲原郡聖籠町</v>
      </c>
      <c r="B803" s="19" t="s">
        <v>2698</v>
      </c>
      <c r="C803" s="15" t="s">
        <v>2672</v>
      </c>
      <c r="D803" s="20" t="s">
        <v>2697</v>
      </c>
      <c r="E803" s="15" t="s">
        <v>2696</v>
      </c>
    </row>
    <row r="804" spans="1:5">
      <c r="A804" s="16" t="str">
        <f t="shared" si="12"/>
        <v>新潟県西蒲原郡弥彦村</v>
      </c>
      <c r="B804" s="19" t="s">
        <v>2695</v>
      </c>
      <c r="C804" s="15" t="s">
        <v>2672</v>
      </c>
      <c r="D804" s="20" t="s">
        <v>2694</v>
      </c>
      <c r="E804" s="15" t="s">
        <v>2693</v>
      </c>
    </row>
    <row r="805" spans="1:5">
      <c r="A805" s="16" t="str">
        <f t="shared" si="12"/>
        <v>新潟県南蒲原郡田上町</v>
      </c>
      <c r="B805" s="19" t="s">
        <v>2692</v>
      </c>
      <c r="C805" s="15" t="s">
        <v>2672</v>
      </c>
      <c r="D805" s="20" t="s">
        <v>2691</v>
      </c>
      <c r="E805" s="15" t="s">
        <v>2690</v>
      </c>
    </row>
    <row r="806" spans="1:5">
      <c r="A806" s="16" t="str">
        <f t="shared" si="12"/>
        <v>新潟県東蒲原郡阿賀町</v>
      </c>
      <c r="B806" s="19" t="s">
        <v>2689</v>
      </c>
      <c r="C806" s="15" t="s">
        <v>2672</v>
      </c>
      <c r="D806" s="20" t="s">
        <v>2688</v>
      </c>
      <c r="E806" s="15" t="s">
        <v>2687</v>
      </c>
    </row>
    <row r="807" spans="1:5">
      <c r="A807" s="16" t="str">
        <f t="shared" si="12"/>
        <v>新潟県三島郡出雲崎町</v>
      </c>
      <c r="B807" s="19" t="s">
        <v>2686</v>
      </c>
      <c r="C807" s="15" t="s">
        <v>2672</v>
      </c>
      <c r="D807" s="20" t="s">
        <v>1703</v>
      </c>
      <c r="E807" s="15" t="s">
        <v>2685</v>
      </c>
    </row>
    <row r="808" spans="1:5">
      <c r="A808" s="16" t="str">
        <f t="shared" si="12"/>
        <v>新潟県南魚沼郡湯沢町</v>
      </c>
      <c r="B808" s="19" t="s">
        <v>2684</v>
      </c>
      <c r="C808" s="15" t="s">
        <v>2672</v>
      </c>
      <c r="D808" s="20" t="s">
        <v>2683</v>
      </c>
      <c r="E808" s="15" t="s">
        <v>2682</v>
      </c>
    </row>
    <row r="809" spans="1:5">
      <c r="A809" s="16" t="str">
        <f t="shared" si="12"/>
        <v>新潟県中魚沼郡津南町</v>
      </c>
      <c r="B809" s="19" t="s">
        <v>2681</v>
      </c>
      <c r="C809" s="15" t="s">
        <v>2672</v>
      </c>
      <c r="D809" s="20" t="s">
        <v>2680</v>
      </c>
      <c r="E809" s="15" t="s">
        <v>2679</v>
      </c>
    </row>
    <row r="810" spans="1:5">
      <c r="A810" s="16" t="str">
        <f t="shared" si="12"/>
        <v>新潟県刈羽郡刈羽村</v>
      </c>
      <c r="B810" s="19" t="s">
        <v>2678</v>
      </c>
      <c r="C810" s="15" t="s">
        <v>2672</v>
      </c>
      <c r="D810" s="20" t="s">
        <v>2677</v>
      </c>
      <c r="E810" s="15" t="s">
        <v>2676</v>
      </c>
    </row>
    <row r="811" spans="1:5">
      <c r="A811" s="16" t="str">
        <f t="shared" si="12"/>
        <v>新潟県岩船郡関川村</v>
      </c>
      <c r="B811" s="19" t="s">
        <v>2675</v>
      </c>
      <c r="C811" s="15" t="s">
        <v>2672</v>
      </c>
      <c r="D811" s="20" t="s">
        <v>2671</v>
      </c>
      <c r="E811" s="15" t="s">
        <v>2674</v>
      </c>
    </row>
    <row r="812" spans="1:5">
      <c r="A812" s="16" t="str">
        <f t="shared" si="12"/>
        <v>新潟県岩船郡粟島浦村</v>
      </c>
      <c r="B812" s="19" t="s">
        <v>2673</v>
      </c>
      <c r="C812" s="15" t="s">
        <v>2672</v>
      </c>
      <c r="D812" s="20" t="s">
        <v>2671</v>
      </c>
      <c r="E812" s="15" t="s">
        <v>2670</v>
      </c>
    </row>
    <row r="813" spans="1:5">
      <c r="A813" s="16" t="str">
        <f t="shared" si="12"/>
        <v>富山県富山市</v>
      </c>
      <c r="B813" s="19" t="s">
        <v>2669</v>
      </c>
      <c r="C813" s="15" t="s">
        <v>2639</v>
      </c>
      <c r="D813" s="20" t="s">
        <v>2668</v>
      </c>
      <c r="E813" s="15"/>
    </row>
    <row r="814" spans="1:5">
      <c r="A814" s="16" t="str">
        <f t="shared" si="12"/>
        <v>富山県高岡市</v>
      </c>
      <c r="B814" s="19" t="s">
        <v>2667</v>
      </c>
      <c r="C814" s="15" t="s">
        <v>2639</v>
      </c>
      <c r="D814" s="20" t="s">
        <v>2666</v>
      </c>
      <c r="E814" s="15"/>
    </row>
    <row r="815" spans="1:5">
      <c r="A815" s="16" t="str">
        <f t="shared" si="12"/>
        <v>富山県魚津市</v>
      </c>
      <c r="B815" s="19" t="s">
        <v>2665</v>
      </c>
      <c r="C815" s="15" t="s">
        <v>2639</v>
      </c>
      <c r="D815" s="20" t="s">
        <v>2664</v>
      </c>
      <c r="E815" s="15"/>
    </row>
    <row r="816" spans="1:5">
      <c r="A816" s="16" t="str">
        <f t="shared" si="12"/>
        <v>富山県氷見市</v>
      </c>
      <c r="B816" s="19" t="s">
        <v>2663</v>
      </c>
      <c r="C816" s="15" t="s">
        <v>2639</v>
      </c>
      <c r="D816" s="20" t="s">
        <v>2662</v>
      </c>
      <c r="E816" s="15"/>
    </row>
    <row r="817" spans="1:5">
      <c r="A817" s="16" t="str">
        <f t="shared" si="12"/>
        <v>富山県滑川市</v>
      </c>
      <c r="B817" s="19" t="s">
        <v>2661</v>
      </c>
      <c r="C817" s="15" t="s">
        <v>2639</v>
      </c>
      <c r="D817" s="20" t="s">
        <v>2660</v>
      </c>
      <c r="E817" s="15"/>
    </row>
    <row r="818" spans="1:5">
      <c r="A818" s="16" t="str">
        <f t="shared" si="12"/>
        <v>富山県黒部市</v>
      </c>
      <c r="B818" s="19" t="s">
        <v>2659</v>
      </c>
      <c r="C818" s="15" t="s">
        <v>2639</v>
      </c>
      <c r="D818" s="20" t="s">
        <v>2658</v>
      </c>
      <c r="E818" s="15"/>
    </row>
    <row r="819" spans="1:5">
      <c r="A819" s="16" t="str">
        <f t="shared" si="12"/>
        <v>富山県砺波市</v>
      </c>
      <c r="B819" s="19" t="s">
        <v>2657</v>
      </c>
      <c r="C819" s="15" t="s">
        <v>2639</v>
      </c>
      <c r="D819" s="20" t="s">
        <v>2656</v>
      </c>
      <c r="E819" s="15"/>
    </row>
    <row r="820" spans="1:5">
      <c r="A820" s="16" t="str">
        <f t="shared" si="12"/>
        <v>富山県小矢部市</v>
      </c>
      <c r="B820" s="19" t="s">
        <v>2655</v>
      </c>
      <c r="C820" s="15" t="s">
        <v>2639</v>
      </c>
      <c r="D820" s="20" t="s">
        <v>2654</v>
      </c>
      <c r="E820" s="15"/>
    </row>
    <row r="821" spans="1:5">
      <c r="A821" s="16" t="str">
        <f t="shared" si="12"/>
        <v>富山県南砺市</v>
      </c>
      <c r="B821" s="19" t="s">
        <v>2653</v>
      </c>
      <c r="C821" s="15" t="s">
        <v>2639</v>
      </c>
      <c r="D821" s="20" t="s">
        <v>2652</v>
      </c>
      <c r="E821" s="15"/>
    </row>
    <row r="822" spans="1:5">
      <c r="A822" s="16" t="str">
        <f t="shared" si="12"/>
        <v>富山県射水市</v>
      </c>
      <c r="B822" s="19" t="s">
        <v>2651</v>
      </c>
      <c r="C822" s="15" t="s">
        <v>2639</v>
      </c>
      <c r="D822" s="20" t="s">
        <v>2650</v>
      </c>
      <c r="E822" s="15"/>
    </row>
    <row r="823" spans="1:5">
      <c r="A823" s="16" t="str">
        <f t="shared" si="12"/>
        <v>富山県中新川郡舟橋村</v>
      </c>
      <c r="B823" s="19" t="s">
        <v>2649</v>
      </c>
      <c r="C823" s="15" t="s">
        <v>2639</v>
      </c>
      <c r="D823" s="20" t="s">
        <v>2644</v>
      </c>
      <c r="E823" s="15" t="s">
        <v>2648</v>
      </c>
    </row>
    <row r="824" spans="1:5">
      <c r="A824" s="16" t="str">
        <f t="shared" si="12"/>
        <v>富山県中新川郡上市町</v>
      </c>
      <c r="B824" s="19" t="s">
        <v>2647</v>
      </c>
      <c r="C824" s="15" t="s">
        <v>2639</v>
      </c>
      <c r="D824" s="20" t="s">
        <v>2644</v>
      </c>
      <c r="E824" s="15" t="s">
        <v>2646</v>
      </c>
    </row>
    <row r="825" spans="1:5">
      <c r="A825" s="16" t="str">
        <f t="shared" si="12"/>
        <v>富山県中新川郡立山町</v>
      </c>
      <c r="B825" s="19" t="s">
        <v>2645</v>
      </c>
      <c r="C825" s="15" t="s">
        <v>2639</v>
      </c>
      <c r="D825" s="20" t="s">
        <v>2644</v>
      </c>
      <c r="E825" s="15" t="s">
        <v>2643</v>
      </c>
    </row>
    <row r="826" spans="1:5">
      <c r="A826" s="16" t="str">
        <f t="shared" si="12"/>
        <v>富山県下新川郡入善町</v>
      </c>
      <c r="B826" s="19" t="s">
        <v>2642</v>
      </c>
      <c r="C826" s="15" t="s">
        <v>2639</v>
      </c>
      <c r="D826" s="20" t="s">
        <v>2638</v>
      </c>
      <c r="E826" s="15" t="s">
        <v>2641</v>
      </c>
    </row>
    <row r="827" spans="1:5">
      <c r="A827" s="16" t="str">
        <f t="shared" si="12"/>
        <v>富山県下新川郡朝日町</v>
      </c>
      <c r="B827" s="19" t="s">
        <v>2640</v>
      </c>
      <c r="C827" s="15" t="s">
        <v>2639</v>
      </c>
      <c r="D827" s="20" t="s">
        <v>2638</v>
      </c>
      <c r="E827" s="15" t="s">
        <v>1970</v>
      </c>
    </row>
    <row r="828" spans="1:5">
      <c r="A828" s="16" t="str">
        <f t="shared" si="12"/>
        <v>石川県金沢市</v>
      </c>
      <c r="B828" s="19" t="s">
        <v>2637</v>
      </c>
      <c r="C828" s="15" t="s">
        <v>2596</v>
      </c>
      <c r="D828" s="20" t="s">
        <v>2636</v>
      </c>
      <c r="E828" s="15"/>
    </row>
    <row r="829" spans="1:5">
      <c r="A829" s="16" t="str">
        <f t="shared" si="12"/>
        <v>石川県七尾市</v>
      </c>
      <c r="B829" s="19" t="s">
        <v>2635</v>
      </c>
      <c r="C829" s="15" t="s">
        <v>2596</v>
      </c>
      <c r="D829" s="20" t="s">
        <v>2634</v>
      </c>
      <c r="E829" s="15"/>
    </row>
    <row r="830" spans="1:5">
      <c r="A830" s="16" t="str">
        <f t="shared" si="12"/>
        <v>石川県小松市</v>
      </c>
      <c r="B830" s="19" t="s">
        <v>2633</v>
      </c>
      <c r="C830" s="15" t="s">
        <v>2596</v>
      </c>
      <c r="D830" s="20" t="s">
        <v>2632</v>
      </c>
      <c r="E830" s="15"/>
    </row>
    <row r="831" spans="1:5">
      <c r="A831" s="16" t="str">
        <f t="shared" si="12"/>
        <v>石川県輪島市</v>
      </c>
      <c r="B831" s="19" t="s">
        <v>2631</v>
      </c>
      <c r="C831" s="15" t="s">
        <v>2596</v>
      </c>
      <c r="D831" s="20" t="s">
        <v>2630</v>
      </c>
      <c r="E831" s="15"/>
    </row>
    <row r="832" spans="1:5">
      <c r="A832" s="16" t="str">
        <f t="shared" si="12"/>
        <v>石川県珠洲市</v>
      </c>
      <c r="B832" s="19" t="s">
        <v>2629</v>
      </c>
      <c r="C832" s="15" t="s">
        <v>2596</v>
      </c>
      <c r="D832" s="20" t="s">
        <v>2628</v>
      </c>
      <c r="E832" s="15"/>
    </row>
    <row r="833" spans="1:5">
      <c r="A833" s="16" t="str">
        <f t="shared" si="12"/>
        <v>石川県加賀市</v>
      </c>
      <c r="B833" s="19" t="s">
        <v>2627</v>
      </c>
      <c r="C833" s="15" t="s">
        <v>2596</v>
      </c>
      <c r="D833" s="20" t="s">
        <v>2626</v>
      </c>
      <c r="E833" s="15"/>
    </row>
    <row r="834" spans="1:5">
      <c r="A834" s="16" t="str">
        <f t="shared" ref="A834:A897" si="13">C834&amp;D834&amp;E834</f>
        <v>石川県羽咋市</v>
      </c>
      <c r="B834" s="19" t="s">
        <v>2625</v>
      </c>
      <c r="C834" s="15" t="s">
        <v>2596</v>
      </c>
      <c r="D834" s="20" t="s">
        <v>2624</v>
      </c>
      <c r="E834" s="15"/>
    </row>
    <row r="835" spans="1:5">
      <c r="A835" s="16" t="str">
        <f t="shared" si="13"/>
        <v>石川県かほく市</v>
      </c>
      <c r="B835" s="19" t="s">
        <v>2623</v>
      </c>
      <c r="C835" s="15" t="s">
        <v>2596</v>
      </c>
      <c r="D835" s="20" t="s">
        <v>2622</v>
      </c>
      <c r="E835" s="15"/>
    </row>
    <row r="836" spans="1:5">
      <c r="A836" s="16" t="str">
        <f t="shared" si="13"/>
        <v>石川県白山市</v>
      </c>
      <c r="B836" s="19" t="s">
        <v>2621</v>
      </c>
      <c r="C836" s="15" t="s">
        <v>2596</v>
      </c>
      <c r="D836" s="20" t="s">
        <v>2620</v>
      </c>
      <c r="E836" s="15"/>
    </row>
    <row r="837" spans="1:5">
      <c r="A837" s="16" t="str">
        <f t="shared" si="13"/>
        <v>石川県能美市</v>
      </c>
      <c r="B837" s="19" t="s">
        <v>2619</v>
      </c>
      <c r="C837" s="15" t="s">
        <v>2596</v>
      </c>
      <c r="D837" s="20" t="s">
        <v>2618</v>
      </c>
      <c r="E837" s="15"/>
    </row>
    <row r="838" spans="1:5">
      <c r="A838" s="16" t="str">
        <f t="shared" si="13"/>
        <v>石川県野々市市</v>
      </c>
      <c r="B838" s="19" t="s">
        <v>2617</v>
      </c>
      <c r="C838" s="15" t="s">
        <v>2596</v>
      </c>
      <c r="D838" s="20" t="s">
        <v>2616</v>
      </c>
      <c r="E838" s="15"/>
    </row>
    <row r="839" spans="1:5">
      <c r="A839" s="16" t="str">
        <f t="shared" si="13"/>
        <v>石川県能美郡川北町</v>
      </c>
      <c r="B839" s="19" t="s">
        <v>2615</v>
      </c>
      <c r="C839" s="15" t="s">
        <v>2596</v>
      </c>
      <c r="D839" s="20" t="s">
        <v>2614</v>
      </c>
      <c r="E839" s="15" t="s">
        <v>2613</v>
      </c>
    </row>
    <row r="840" spans="1:5">
      <c r="A840" s="16" t="str">
        <f t="shared" si="13"/>
        <v>石川県河北郡津幡町</v>
      </c>
      <c r="B840" s="19" t="s">
        <v>2612</v>
      </c>
      <c r="C840" s="15" t="s">
        <v>2596</v>
      </c>
      <c r="D840" s="20" t="s">
        <v>2609</v>
      </c>
      <c r="E840" s="15" t="s">
        <v>2611</v>
      </c>
    </row>
    <row r="841" spans="1:5">
      <c r="A841" s="16" t="str">
        <f t="shared" si="13"/>
        <v>石川県河北郡内灘町</v>
      </c>
      <c r="B841" s="19" t="s">
        <v>2610</v>
      </c>
      <c r="C841" s="15" t="s">
        <v>2596</v>
      </c>
      <c r="D841" s="20" t="s">
        <v>2609</v>
      </c>
      <c r="E841" s="15" t="s">
        <v>2608</v>
      </c>
    </row>
    <row r="842" spans="1:5">
      <c r="A842" s="16" t="str">
        <f t="shared" si="13"/>
        <v>石川県羽咋郡志賀町</v>
      </c>
      <c r="B842" s="19" t="s">
        <v>2607</v>
      </c>
      <c r="C842" s="15" t="s">
        <v>2596</v>
      </c>
      <c r="D842" s="20" t="s">
        <v>2604</v>
      </c>
      <c r="E842" s="15" t="s">
        <v>2606</v>
      </c>
    </row>
    <row r="843" spans="1:5">
      <c r="A843" s="16" t="str">
        <f t="shared" si="13"/>
        <v>石川県羽咋郡宝達志水町</v>
      </c>
      <c r="B843" s="19" t="s">
        <v>2605</v>
      </c>
      <c r="C843" s="15" t="s">
        <v>2596</v>
      </c>
      <c r="D843" s="20" t="s">
        <v>2604</v>
      </c>
      <c r="E843" s="15" t="s">
        <v>2603</v>
      </c>
    </row>
    <row r="844" spans="1:5">
      <c r="A844" s="16" t="str">
        <f t="shared" si="13"/>
        <v>石川県鹿島郡中能登町</v>
      </c>
      <c r="B844" s="19" t="s">
        <v>2602</v>
      </c>
      <c r="C844" s="15" t="s">
        <v>2596</v>
      </c>
      <c r="D844" s="20" t="s">
        <v>2601</v>
      </c>
      <c r="E844" s="15" t="s">
        <v>2600</v>
      </c>
    </row>
    <row r="845" spans="1:5">
      <c r="A845" s="16" t="str">
        <f t="shared" si="13"/>
        <v>石川県鳳珠郡穴水町</v>
      </c>
      <c r="B845" s="19" t="s">
        <v>2599</v>
      </c>
      <c r="C845" s="15" t="s">
        <v>2596</v>
      </c>
      <c r="D845" s="20" t="s">
        <v>2595</v>
      </c>
      <c r="E845" s="15" t="s">
        <v>2598</v>
      </c>
    </row>
    <row r="846" spans="1:5">
      <c r="A846" s="16" t="str">
        <f t="shared" si="13"/>
        <v>石川県鳳珠郡能登町</v>
      </c>
      <c r="B846" s="19" t="s">
        <v>2597</v>
      </c>
      <c r="C846" s="15" t="s">
        <v>2596</v>
      </c>
      <c r="D846" s="20" t="s">
        <v>2595</v>
      </c>
      <c r="E846" s="15" t="s">
        <v>2594</v>
      </c>
    </row>
    <row r="847" spans="1:5">
      <c r="A847" s="16" t="str">
        <f t="shared" si="13"/>
        <v>福井県福井市</v>
      </c>
      <c r="B847" s="19" t="s">
        <v>2593</v>
      </c>
      <c r="C847" s="15" t="s">
        <v>2556</v>
      </c>
      <c r="D847" s="20" t="s">
        <v>2592</v>
      </c>
      <c r="E847" s="15"/>
    </row>
    <row r="848" spans="1:5">
      <c r="A848" s="16" t="str">
        <f t="shared" si="13"/>
        <v>福井県敦賀市</v>
      </c>
      <c r="B848" s="19" t="s">
        <v>2591</v>
      </c>
      <c r="C848" s="15" t="s">
        <v>2556</v>
      </c>
      <c r="D848" s="20" t="s">
        <v>2590</v>
      </c>
      <c r="E848" s="15"/>
    </row>
    <row r="849" spans="1:5">
      <c r="A849" s="16" t="str">
        <f t="shared" si="13"/>
        <v>福井県小浜市</v>
      </c>
      <c r="B849" s="19" t="s">
        <v>2589</v>
      </c>
      <c r="C849" s="15" t="s">
        <v>2556</v>
      </c>
      <c r="D849" s="20" t="s">
        <v>2588</v>
      </c>
      <c r="E849" s="15"/>
    </row>
    <row r="850" spans="1:5">
      <c r="A850" s="16" t="str">
        <f t="shared" si="13"/>
        <v>福井県大野市</v>
      </c>
      <c r="B850" s="19" t="s">
        <v>2587</v>
      </c>
      <c r="C850" s="15" t="s">
        <v>2556</v>
      </c>
      <c r="D850" s="20" t="s">
        <v>2586</v>
      </c>
      <c r="E850" s="15"/>
    </row>
    <row r="851" spans="1:5">
      <c r="A851" s="16" t="str">
        <f t="shared" si="13"/>
        <v>福井県勝山市</v>
      </c>
      <c r="B851" s="19" t="s">
        <v>2585</v>
      </c>
      <c r="C851" s="15" t="s">
        <v>2556</v>
      </c>
      <c r="D851" s="20" t="s">
        <v>2584</v>
      </c>
      <c r="E851" s="15"/>
    </row>
    <row r="852" spans="1:5">
      <c r="A852" s="16" t="str">
        <f t="shared" si="13"/>
        <v>福井県鯖江市</v>
      </c>
      <c r="B852" s="19" t="s">
        <v>2583</v>
      </c>
      <c r="C852" s="15" t="s">
        <v>2556</v>
      </c>
      <c r="D852" s="20" t="s">
        <v>2582</v>
      </c>
      <c r="E852" s="15"/>
    </row>
    <row r="853" spans="1:5">
      <c r="A853" s="16" t="str">
        <f t="shared" si="13"/>
        <v>福井県あわら市</v>
      </c>
      <c r="B853" s="19" t="s">
        <v>2581</v>
      </c>
      <c r="C853" s="15" t="s">
        <v>2556</v>
      </c>
      <c r="D853" s="20" t="s">
        <v>2580</v>
      </c>
      <c r="E853" s="15"/>
    </row>
    <row r="854" spans="1:5">
      <c r="A854" s="16" t="str">
        <f t="shared" si="13"/>
        <v>福井県越前市</v>
      </c>
      <c r="B854" s="19" t="s">
        <v>2579</v>
      </c>
      <c r="C854" s="15" t="s">
        <v>2556</v>
      </c>
      <c r="D854" s="20" t="s">
        <v>2578</v>
      </c>
      <c r="E854" s="15"/>
    </row>
    <row r="855" spans="1:5">
      <c r="A855" s="16" t="str">
        <f t="shared" si="13"/>
        <v>福井県坂井市</v>
      </c>
      <c r="B855" s="19" t="s">
        <v>2577</v>
      </c>
      <c r="C855" s="15" t="s">
        <v>2556</v>
      </c>
      <c r="D855" s="20" t="s">
        <v>2576</v>
      </c>
      <c r="E855" s="15"/>
    </row>
    <row r="856" spans="1:5">
      <c r="A856" s="16" t="str">
        <f t="shared" si="13"/>
        <v>福井県吉田郡永平寺町</v>
      </c>
      <c r="B856" s="19" t="s">
        <v>2575</v>
      </c>
      <c r="C856" s="15" t="s">
        <v>2556</v>
      </c>
      <c r="D856" s="20" t="s">
        <v>2574</v>
      </c>
      <c r="E856" s="15" t="s">
        <v>2573</v>
      </c>
    </row>
    <row r="857" spans="1:5">
      <c r="A857" s="16" t="str">
        <f t="shared" si="13"/>
        <v>福井県今立郡池田町</v>
      </c>
      <c r="B857" s="19" t="s">
        <v>2572</v>
      </c>
      <c r="C857" s="15" t="s">
        <v>2556</v>
      </c>
      <c r="D857" s="20" t="s">
        <v>2571</v>
      </c>
      <c r="E857" s="15" t="s">
        <v>2260</v>
      </c>
    </row>
    <row r="858" spans="1:5">
      <c r="A858" s="16" t="str">
        <f t="shared" si="13"/>
        <v>福井県南条郡南越前町</v>
      </c>
      <c r="B858" s="19" t="s">
        <v>2570</v>
      </c>
      <c r="C858" s="15" t="s">
        <v>2556</v>
      </c>
      <c r="D858" s="20" t="s">
        <v>2569</v>
      </c>
      <c r="E858" s="15" t="s">
        <v>2568</v>
      </c>
    </row>
    <row r="859" spans="1:5">
      <c r="A859" s="16" t="str">
        <f t="shared" si="13"/>
        <v>福井県丹生郡越前町</v>
      </c>
      <c r="B859" s="19" t="s">
        <v>2567</v>
      </c>
      <c r="C859" s="15" t="s">
        <v>2556</v>
      </c>
      <c r="D859" s="20" t="s">
        <v>2566</v>
      </c>
      <c r="E859" s="15" t="s">
        <v>2565</v>
      </c>
    </row>
    <row r="860" spans="1:5">
      <c r="A860" s="16" t="str">
        <f t="shared" si="13"/>
        <v>福井県三方郡美浜町</v>
      </c>
      <c r="B860" s="19" t="s">
        <v>2564</v>
      </c>
      <c r="C860" s="15" t="s">
        <v>2556</v>
      </c>
      <c r="D860" s="20" t="s">
        <v>2563</v>
      </c>
      <c r="E860" s="15" t="s">
        <v>1453</v>
      </c>
    </row>
    <row r="861" spans="1:5">
      <c r="A861" s="16" t="str">
        <f t="shared" si="13"/>
        <v>福井県大飯郡高浜町</v>
      </c>
      <c r="B861" s="19" t="s">
        <v>2562</v>
      </c>
      <c r="C861" s="15" t="s">
        <v>2556</v>
      </c>
      <c r="D861" s="20" t="s">
        <v>2559</v>
      </c>
      <c r="E861" s="15" t="s">
        <v>2561</v>
      </c>
    </row>
    <row r="862" spans="1:5">
      <c r="A862" s="16" t="str">
        <f t="shared" si="13"/>
        <v>福井県大飯郡おおい町</v>
      </c>
      <c r="B862" s="19" t="s">
        <v>2560</v>
      </c>
      <c r="C862" s="15" t="s">
        <v>2556</v>
      </c>
      <c r="D862" s="20" t="s">
        <v>2559</v>
      </c>
      <c r="E862" s="15" t="s">
        <v>2558</v>
      </c>
    </row>
    <row r="863" spans="1:5">
      <c r="A863" s="16" t="str">
        <f t="shared" si="13"/>
        <v>福井県三方上中郡若狭町</v>
      </c>
      <c r="B863" s="19" t="s">
        <v>2557</v>
      </c>
      <c r="C863" s="15" t="s">
        <v>2556</v>
      </c>
      <c r="D863" s="20" t="s">
        <v>2555</v>
      </c>
      <c r="E863" s="15" t="s">
        <v>2554</v>
      </c>
    </row>
    <row r="864" spans="1:5">
      <c r="A864" s="16" t="str">
        <f t="shared" si="13"/>
        <v>山梨県甲府市</v>
      </c>
      <c r="B864" s="19" t="s">
        <v>2553</v>
      </c>
      <c r="C864" s="15" t="s">
        <v>2497</v>
      </c>
      <c r="D864" s="20" t="s">
        <v>2552</v>
      </c>
      <c r="E864" s="15"/>
    </row>
    <row r="865" spans="1:5">
      <c r="A865" s="16" t="str">
        <f t="shared" si="13"/>
        <v>山梨県富士吉田市</v>
      </c>
      <c r="B865" s="19" t="s">
        <v>2551</v>
      </c>
      <c r="C865" s="15" t="s">
        <v>2497</v>
      </c>
      <c r="D865" s="20" t="s">
        <v>2550</v>
      </c>
      <c r="E865" s="15"/>
    </row>
    <row r="866" spans="1:5">
      <c r="A866" s="16" t="str">
        <f t="shared" si="13"/>
        <v>山梨県都留市</v>
      </c>
      <c r="B866" s="19" t="s">
        <v>2549</v>
      </c>
      <c r="C866" s="15" t="s">
        <v>2497</v>
      </c>
      <c r="D866" s="20" t="s">
        <v>2548</v>
      </c>
      <c r="E866" s="15"/>
    </row>
    <row r="867" spans="1:5">
      <c r="A867" s="16" t="str">
        <f t="shared" si="13"/>
        <v>山梨県山梨市</v>
      </c>
      <c r="B867" s="19" t="s">
        <v>2547</v>
      </c>
      <c r="C867" s="15" t="s">
        <v>2497</v>
      </c>
      <c r="D867" s="20" t="s">
        <v>2546</v>
      </c>
      <c r="E867" s="15"/>
    </row>
    <row r="868" spans="1:5">
      <c r="A868" s="16" t="str">
        <f t="shared" si="13"/>
        <v>山梨県大月市</v>
      </c>
      <c r="B868" s="19" t="s">
        <v>2545</v>
      </c>
      <c r="C868" s="15" t="s">
        <v>2497</v>
      </c>
      <c r="D868" s="20" t="s">
        <v>2544</v>
      </c>
      <c r="E868" s="15"/>
    </row>
    <row r="869" spans="1:5">
      <c r="A869" s="16" t="str">
        <f t="shared" si="13"/>
        <v>山梨県韮崎市</v>
      </c>
      <c r="B869" s="19" t="s">
        <v>2543</v>
      </c>
      <c r="C869" s="15" t="s">
        <v>2497</v>
      </c>
      <c r="D869" s="20" t="s">
        <v>2542</v>
      </c>
      <c r="E869" s="15"/>
    </row>
    <row r="870" spans="1:5">
      <c r="A870" s="16" t="str">
        <f t="shared" si="13"/>
        <v>山梨県南アルプス市</v>
      </c>
      <c r="B870" s="19" t="s">
        <v>2541</v>
      </c>
      <c r="C870" s="15" t="s">
        <v>2497</v>
      </c>
      <c r="D870" s="20" t="s">
        <v>2540</v>
      </c>
      <c r="E870" s="15"/>
    </row>
    <row r="871" spans="1:5">
      <c r="A871" s="16" t="str">
        <f t="shared" si="13"/>
        <v>山梨県北杜市</v>
      </c>
      <c r="B871" s="19" t="s">
        <v>2539</v>
      </c>
      <c r="C871" s="15" t="s">
        <v>2497</v>
      </c>
      <c r="D871" s="20" t="s">
        <v>2538</v>
      </c>
      <c r="E871" s="15"/>
    </row>
    <row r="872" spans="1:5">
      <c r="A872" s="16" t="str">
        <f t="shared" si="13"/>
        <v>山梨県甲斐市</v>
      </c>
      <c r="B872" s="19" t="s">
        <v>2537</v>
      </c>
      <c r="C872" s="15" t="s">
        <v>2497</v>
      </c>
      <c r="D872" s="20" t="s">
        <v>2536</v>
      </c>
      <c r="E872" s="15"/>
    </row>
    <row r="873" spans="1:5">
      <c r="A873" s="16" t="str">
        <f t="shared" si="13"/>
        <v>山梨県笛吹市</v>
      </c>
      <c r="B873" s="19" t="s">
        <v>2535</v>
      </c>
      <c r="C873" s="15" t="s">
        <v>2497</v>
      </c>
      <c r="D873" s="20" t="s">
        <v>2534</v>
      </c>
      <c r="E873" s="15"/>
    </row>
    <row r="874" spans="1:5">
      <c r="A874" s="16" t="str">
        <f t="shared" si="13"/>
        <v>山梨県上野原市</v>
      </c>
      <c r="B874" s="19" t="s">
        <v>2533</v>
      </c>
      <c r="C874" s="15" t="s">
        <v>2497</v>
      </c>
      <c r="D874" s="20" t="s">
        <v>2532</v>
      </c>
      <c r="E874" s="15"/>
    </row>
    <row r="875" spans="1:5">
      <c r="A875" s="16" t="str">
        <f t="shared" si="13"/>
        <v>山梨県甲州市</v>
      </c>
      <c r="B875" s="19" t="s">
        <v>2531</v>
      </c>
      <c r="C875" s="15" t="s">
        <v>2497</v>
      </c>
      <c r="D875" s="20" t="s">
        <v>2530</v>
      </c>
      <c r="E875" s="15"/>
    </row>
    <row r="876" spans="1:5">
      <c r="A876" s="16" t="str">
        <f t="shared" si="13"/>
        <v>山梨県中央市</v>
      </c>
      <c r="B876" s="19" t="s">
        <v>2529</v>
      </c>
      <c r="C876" s="15" t="s">
        <v>2497</v>
      </c>
      <c r="D876" s="20" t="s">
        <v>2528</v>
      </c>
      <c r="E876" s="15"/>
    </row>
    <row r="877" spans="1:5">
      <c r="A877" s="16" t="str">
        <f t="shared" si="13"/>
        <v>山梨県西八代郡市川三郷町</v>
      </c>
      <c r="B877" s="19" t="s">
        <v>2527</v>
      </c>
      <c r="C877" s="15" t="s">
        <v>2497</v>
      </c>
      <c r="D877" s="20" t="s">
        <v>2526</v>
      </c>
      <c r="E877" s="15" t="s">
        <v>2525</v>
      </c>
    </row>
    <row r="878" spans="1:5">
      <c r="A878" s="16" t="str">
        <f t="shared" si="13"/>
        <v>山梨県南巨摩郡早川町</v>
      </c>
      <c r="B878" s="19" t="s">
        <v>2524</v>
      </c>
      <c r="C878" s="15" t="s">
        <v>2497</v>
      </c>
      <c r="D878" s="20" t="s">
        <v>2518</v>
      </c>
      <c r="E878" s="15" t="s">
        <v>2523</v>
      </c>
    </row>
    <row r="879" spans="1:5">
      <c r="A879" s="16" t="str">
        <f t="shared" si="13"/>
        <v>山梨県南巨摩郡身延町</v>
      </c>
      <c r="B879" s="19" t="s">
        <v>2522</v>
      </c>
      <c r="C879" s="15" t="s">
        <v>2497</v>
      </c>
      <c r="D879" s="20" t="s">
        <v>2518</v>
      </c>
      <c r="E879" s="15" t="s">
        <v>2521</v>
      </c>
    </row>
    <row r="880" spans="1:5">
      <c r="A880" s="16" t="str">
        <f t="shared" si="13"/>
        <v>山梨県南巨摩郡南部町</v>
      </c>
      <c r="B880" s="19" t="s">
        <v>2520</v>
      </c>
      <c r="C880" s="15" t="s">
        <v>2497</v>
      </c>
      <c r="D880" s="20" t="s">
        <v>2518</v>
      </c>
      <c r="E880" s="15" t="s">
        <v>1390</v>
      </c>
    </row>
    <row r="881" spans="1:5">
      <c r="A881" s="16" t="str">
        <f t="shared" si="13"/>
        <v>山梨県南巨摩郡富士川町</v>
      </c>
      <c r="B881" s="19" t="s">
        <v>2519</v>
      </c>
      <c r="C881" s="15" t="s">
        <v>2497</v>
      </c>
      <c r="D881" s="20" t="s">
        <v>2518</v>
      </c>
      <c r="E881" s="15" t="s">
        <v>2517</v>
      </c>
    </row>
    <row r="882" spans="1:5">
      <c r="A882" s="16" t="str">
        <f t="shared" si="13"/>
        <v>山梨県中巨摩郡昭和町</v>
      </c>
      <c r="B882" s="19" t="s">
        <v>2516</v>
      </c>
      <c r="C882" s="15" t="s">
        <v>2497</v>
      </c>
      <c r="D882" s="20" t="s">
        <v>2515</v>
      </c>
      <c r="E882" s="15" t="s">
        <v>2514</v>
      </c>
    </row>
    <row r="883" spans="1:5">
      <c r="A883" s="16" t="str">
        <f t="shared" si="13"/>
        <v>山梨県南都留郡道志村</v>
      </c>
      <c r="B883" s="19" t="s">
        <v>2513</v>
      </c>
      <c r="C883" s="15" t="s">
        <v>2497</v>
      </c>
      <c r="D883" s="20" t="s">
        <v>2502</v>
      </c>
      <c r="E883" s="15" t="s">
        <v>2512</v>
      </c>
    </row>
    <row r="884" spans="1:5">
      <c r="A884" s="16" t="str">
        <f t="shared" si="13"/>
        <v>山梨県南都留郡西桂町</v>
      </c>
      <c r="B884" s="19" t="s">
        <v>2511</v>
      </c>
      <c r="C884" s="15" t="s">
        <v>2497</v>
      </c>
      <c r="D884" s="20" t="s">
        <v>2502</v>
      </c>
      <c r="E884" s="15" t="s">
        <v>2510</v>
      </c>
    </row>
    <row r="885" spans="1:5">
      <c r="A885" s="16" t="str">
        <f t="shared" si="13"/>
        <v>山梨県南都留郡忍野村</v>
      </c>
      <c r="B885" s="19" t="s">
        <v>2509</v>
      </c>
      <c r="C885" s="15" t="s">
        <v>2497</v>
      </c>
      <c r="D885" s="20" t="s">
        <v>2502</v>
      </c>
      <c r="E885" s="15" t="s">
        <v>2508</v>
      </c>
    </row>
    <row r="886" spans="1:5">
      <c r="A886" s="16" t="str">
        <f t="shared" si="13"/>
        <v>山梨県南都留郡山中湖村</v>
      </c>
      <c r="B886" s="19" t="s">
        <v>2507</v>
      </c>
      <c r="C886" s="15" t="s">
        <v>2497</v>
      </c>
      <c r="D886" s="20" t="s">
        <v>2502</v>
      </c>
      <c r="E886" s="15" t="s">
        <v>2506</v>
      </c>
    </row>
    <row r="887" spans="1:5">
      <c r="A887" s="16" t="str">
        <f t="shared" si="13"/>
        <v>山梨県南都留郡鳴沢村</v>
      </c>
      <c r="B887" s="19" t="s">
        <v>2505</v>
      </c>
      <c r="C887" s="15" t="s">
        <v>2497</v>
      </c>
      <c r="D887" s="20" t="s">
        <v>2502</v>
      </c>
      <c r="E887" s="15" t="s">
        <v>2504</v>
      </c>
    </row>
    <row r="888" spans="1:5">
      <c r="A888" s="16" t="str">
        <f t="shared" si="13"/>
        <v>山梨県南都留郡富士河口湖町</v>
      </c>
      <c r="B888" s="19" t="s">
        <v>2503</v>
      </c>
      <c r="C888" s="15" t="s">
        <v>2497</v>
      </c>
      <c r="D888" s="20" t="s">
        <v>2502</v>
      </c>
      <c r="E888" s="15" t="s">
        <v>2501</v>
      </c>
    </row>
    <row r="889" spans="1:5">
      <c r="A889" s="16" t="str">
        <f t="shared" si="13"/>
        <v>山梨県北都留郡小菅村</v>
      </c>
      <c r="B889" s="19" t="s">
        <v>2500</v>
      </c>
      <c r="C889" s="15" t="s">
        <v>2497</v>
      </c>
      <c r="D889" s="20" t="s">
        <v>2496</v>
      </c>
      <c r="E889" s="15" t="s">
        <v>2499</v>
      </c>
    </row>
    <row r="890" spans="1:5">
      <c r="A890" s="16" t="str">
        <f t="shared" si="13"/>
        <v>山梨県北都留郡丹波山村</v>
      </c>
      <c r="B890" s="19" t="s">
        <v>2498</v>
      </c>
      <c r="C890" s="15" t="s">
        <v>2497</v>
      </c>
      <c r="D890" s="20" t="s">
        <v>2496</v>
      </c>
      <c r="E890" s="15" t="s">
        <v>2495</v>
      </c>
    </row>
    <row r="891" spans="1:5">
      <c r="A891" s="16" t="str">
        <f t="shared" si="13"/>
        <v>長野県長野市</v>
      </c>
      <c r="B891" s="19" t="s">
        <v>2494</v>
      </c>
      <c r="C891" s="15" t="s">
        <v>2331</v>
      </c>
      <c r="D891" s="20" t="s">
        <v>2493</v>
      </c>
      <c r="E891" s="15"/>
    </row>
    <row r="892" spans="1:5">
      <c r="A892" s="16" t="str">
        <f t="shared" si="13"/>
        <v>長野県松本市</v>
      </c>
      <c r="B892" s="19" t="s">
        <v>2492</v>
      </c>
      <c r="C892" s="15" t="s">
        <v>2331</v>
      </c>
      <c r="D892" s="20" t="s">
        <v>2491</v>
      </c>
      <c r="E892" s="15"/>
    </row>
    <row r="893" spans="1:5">
      <c r="A893" s="16" t="str">
        <f t="shared" si="13"/>
        <v>長野県上田市</v>
      </c>
      <c r="B893" s="19" t="s">
        <v>2490</v>
      </c>
      <c r="C893" s="15" t="s">
        <v>2331</v>
      </c>
      <c r="D893" s="20" t="s">
        <v>2489</v>
      </c>
      <c r="E893" s="15"/>
    </row>
    <row r="894" spans="1:5">
      <c r="A894" s="16" t="str">
        <f t="shared" si="13"/>
        <v>長野県岡谷市</v>
      </c>
      <c r="B894" s="19" t="s">
        <v>2488</v>
      </c>
      <c r="C894" s="15" t="s">
        <v>2331</v>
      </c>
      <c r="D894" s="20" t="s">
        <v>2487</v>
      </c>
      <c r="E894" s="15"/>
    </row>
    <row r="895" spans="1:5">
      <c r="A895" s="16" t="str">
        <f t="shared" si="13"/>
        <v>長野県飯田市</v>
      </c>
      <c r="B895" s="19" t="s">
        <v>2486</v>
      </c>
      <c r="C895" s="15" t="s">
        <v>2331</v>
      </c>
      <c r="D895" s="20" t="s">
        <v>2485</v>
      </c>
      <c r="E895" s="15"/>
    </row>
    <row r="896" spans="1:5">
      <c r="A896" s="16" t="str">
        <f t="shared" si="13"/>
        <v>長野県諏訪市</v>
      </c>
      <c r="B896" s="19" t="s">
        <v>2484</v>
      </c>
      <c r="C896" s="15" t="s">
        <v>2331</v>
      </c>
      <c r="D896" s="20" t="s">
        <v>2483</v>
      </c>
      <c r="E896" s="15"/>
    </row>
    <row r="897" spans="1:5">
      <c r="A897" s="16" t="str">
        <f t="shared" si="13"/>
        <v>長野県須坂市</v>
      </c>
      <c r="B897" s="19" t="s">
        <v>2482</v>
      </c>
      <c r="C897" s="15" t="s">
        <v>2331</v>
      </c>
      <c r="D897" s="20" t="s">
        <v>2481</v>
      </c>
      <c r="E897" s="15"/>
    </row>
    <row r="898" spans="1:5">
      <c r="A898" s="16" t="str">
        <f t="shared" ref="A898:A961" si="14">C898&amp;D898&amp;E898</f>
        <v>長野県小諸市</v>
      </c>
      <c r="B898" s="19" t="s">
        <v>2480</v>
      </c>
      <c r="C898" s="15" t="s">
        <v>2331</v>
      </c>
      <c r="D898" s="20" t="s">
        <v>2479</v>
      </c>
      <c r="E898" s="15"/>
    </row>
    <row r="899" spans="1:5">
      <c r="A899" s="16" t="str">
        <f t="shared" si="14"/>
        <v>長野県伊那市</v>
      </c>
      <c r="B899" s="19" t="s">
        <v>2478</v>
      </c>
      <c r="C899" s="15" t="s">
        <v>2331</v>
      </c>
      <c r="D899" s="20" t="s">
        <v>2477</v>
      </c>
      <c r="E899" s="15"/>
    </row>
    <row r="900" spans="1:5">
      <c r="A900" s="16" t="str">
        <f t="shared" si="14"/>
        <v>長野県駒ヶ根市</v>
      </c>
      <c r="B900" s="19" t="s">
        <v>2476</v>
      </c>
      <c r="C900" s="15" t="s">
        <v>2331</v>
      </c>
      <c r="D900" s="20" t="s">
        <v>2475</v>
      </c>
      <c r="E900" s="15"/>
    </row>
    <row r="901" spans="1:5">
      <c r="A901" s="16" t="str">
        <f t="shared" si="14"/>
        <v>長野県中野市</v>
      </c>
      <c r="B901" s="19" t="s">
        <v>2474</v>
      </c>
      <c r="C901" s="15" t="s">
        <v>2331</v>
      </c>
      <c r="D901" s="20" t="s">
        <v>2473</v>
      </c>
      <c r="E901" s="15"/>
    </row>
    <row r="902" spans="1:5">
      <c r="A902" s="16" t="str">
        <f t="shared" si="14"/>
        <v>長野県大町市</v>
      </c>
      <c r="B902" s="19" t="s">
        <v>2472</v>
      </c>
      <c r="C902" s="15" t="s">
        <v>2331</v>
      </c>
      <c r="D902" s="20" t="s">
        <v>2471</v>
      </c>
      <c r="E902" s="15"/>
    </row>
    <row r="903" spans="1:5">
      <c r="A903" s="16" t="str">
        <f t="shared" si="14"/>
        <v>長野県飯山市</v>
      </c>
      <c r="B903" s="19" t="s">
        <v>2470</v>
      </c>
      <c r="C903" s="15" t="s">
        <v>2331</v>
      </c>
      <c r="D903" s="20" t="s">
        <v>2469</v>
      </c>
      <c r="E903" s="15"/>
    </row>
    <row r="904" spans="1:5">
      <c r="A904" s="16" t="str">
        <f t="shared" si="14"/>
        <v>長野県茅野市</v>
      </c>
      <c r="B904" s="19" t="s">
        <v>2468</v>
      </c>
      <c r="C904" s="15" t="s">
        <v>2331</v>
      </c>
      <c r="D904" s="20" t="s">
        <v>2467</v>
      </c>
      <c r="E904" s="15"/>
    </row>
    <row r="905" spans="1:5">
      <c r="A905" s="16" t="str">
        <f t="shared" si="14"/>
        <v>長野県塩尻市</v>
      </c>
      <c r="B905" s="19" t="s">
        <v>2466</v>
      </c>
      <c r="C905" s="15" t="s">
        <v>2331</v>
      </c>
      <c r="D905" s="20" t="s">
        <v>2465</v>
      </c>
      <c r="E905" s="15"/>
    </row>
    <row r="906" spans="1:5">
      <c r="A906" s="16" t="str">
        <f t="shared" si="14"/>
        <v>長野県佐久市</v>
      </c>
      <c r="B906" s="19" t="s">
        <v>2464</v>
      </c>
      <c r="C906" s="15" t="s">
        <v>2331</v>
      </c>
      <c r="D906" s="20" t="s">
        <v>2463</v>
      </c>
      <c r="E906" s="15"/>
    </row>
    <row r="907" spans="1:5">
      <c r="A907" s="16" t="str">
        <f t="shared" si="14"/>
        <v>長野県千曲市</v>
      </c>
      <c r="B907" s="19" t="s">
        <v>2462</v>
      </c>
      <c r="C907" s="15" t="s">
        <v>2331</v>
      </c>
      <c r="D907" s="20" t="s">
        <v>2461</v>
      </c>
      <c r="E907" s="15"/>
    </row>
    <row r="908" spans="1:5">
      <c r="A908" s="16" t="str">
        <f t="shared" si="14"/>
        <v>長野県東御市</v>
      </c>
      <c r="B908" s="19" t="s">
        <v>2460</v>
      </c>
      <c r="C908" s="15" t="s">
        <v>2331</v>
      </c>
      <c r="D908" s="20" t="s">
        <v>2459</v>
      </c>
      <c r="E908" s="15"/>
    </row>
    <row r="909" spans="1:5">
      <c r="A909" s="16" t="str">
        <f t="shared" si="14"/>
        <v>長野県安曇野市</v>
      </c>
      <c r="B909" s="19" t="s">
        <v>2458</v>
      </c>
      <c r="C909" s="15" t="s">
        <v>2331</v>
      </c>
      <c r="D909" s="20" t="s">
        <v>2457</v>
      </c>
      <c r="E909" s="15"/>
    </row>
    <row r="910" spans="1:5">
      <c r="A910" s="16" t="str">
        <f t="shared" si="14"/>
        <v>長野県南佐久郡小海町</v>
      </c>
      <c r="B910" s="19" t="s">
        <v>2456</v>
      </c>
      <c r="C910" s="15" t="s">
        <v>2331</v>
      </c>
      <c r="D910" s="20" t="s">
        <v>2446</v>
      </c>
      <c r="E910" s="15" t="s">
        <v>2455</v>
      </c>
    </row>
    <row r="911" spans="1:5">
      <c r="A911" s="16" t="str">
        <f t="shared" si="14"/>
        <v>長野県南佐久郡川上村</v>
      </c>
      <c r="B911" s="19" t="s">
        <v>2454</v>
      </c>
      <c r="C911" s="15" t="s">
        <v>2331</v>
      </c>
      <c r="D911" s="20" t="s">
        <v>2446</v>
      </c>
      <c r="E911" s="15" t="s">
        <v>1493</v>
      </c>
    </row>
    <row r="912" spans="1:5">
      <c r="A912" s="16" t="str">
        <f t="shared" si="14"/>
        <v>長野県南佐久郡南牧村</v>
      </c>
      <c r="B912" s="19" t="s">
        <v>2453</v>
      </c>
      <c r="C912" s="15" t="s">
        <v>2331</v>
      </c>
      <c r="D912" s="20" t="s">
        <v>2446</v>
      </c>
      <c r="E912" s="15" t="s">
        <v>2452</v>
      </c>
    </row>
    <row r="913" spans="1:5">
      <c r="A913" s="16" t="str">
        <f t="shared" si="14"/>
        <v>長野県南佐久郡南相木村</v>
      </c>
      <c r="B913" s="19" t="s">
        <v>2451</v>
      </c>
      <c r="C913" s="15" t="s">
        <v>2331</v>
      </c>
      <c r="D913" s="20" t="s">
        <v>2446</v>
      </c>
      <c r="E913" s="15" t="s">
        <v>2450</v>
      </c>
    </row>
    <row r="914" spans="1:5">
      <c r="A914" s="16" t="str">
        <f t="shared" si="14"/>
        <v>長野県南佐久郡北相木村</v>
      </c>
      <c r="B914" s="19" t="s">
        <v>2449</v>
      </c>
      <c r="C914" s="15" t="s">
        <v>2331</v>
      </c>
      <c r="D914" s="20" t="s">
        <v>2446</v>
      </c>
      <c r="E914" s="15" t="s">
        <v>2448</v>
      </c>
    </row>
    <row r="915" spans="1:5">
      <c r="A915" s="16" t="str">
        <f t="shared" si="14"/>
        <v>長野県南佐久郡佐久穂町</v>
      </c>
      <c r="B915" s="19" t="s">
        <v>2447</v>
      </c>
      <c r="C915" s="15" t="s">
        <v>2331</v>
      </c>
      <c r="D915" s="20" t="s">
        <v>2446</v>
      </c>
      <c r="E915" s="15" t="s">
        <v>2445</v>
      </c>
    </row>
    <row r="916" spans="1:5">
      <c r="A916" s="16" t="str">
        <f t="shared" si="14"/>
        <v>長野県北佐久郡軽井沢町</v>
      </c>
      <c r="B916" s="19" t="s">
        <v>2444</v>
      </c>
      <c r="C916" s="15" t="s">
        <v>2331</v>
      </c>
      <c r="D916" s="20" t="s">
        <v>2439</v>
      </c>
      <c r="E916" s="15" t="s">
        <v>2443</v>
      </c>
    </row>
    <row r="917" spans="1:5">
      <c r="A917" s="16" t="str">
        <f t="shared" si="14"/>
        <v>長野県北佐久郡御代田町</v>
      </c>
      <c r="B917" s="19" t="s">
        <v>2442</v>
      </c>
      <c r="C917" s="15" t="s">
        <v>2331</v>
      </c>
      <c r="D917" s="20" t="s">
        <v>2439</v>
      </c>
      <c r="E917" s="15" t="s">
        <v>2441</v>
      </c>
    </row>
    <row r="918" spans="1:5">
      <c r="A918" s="16" t="str">
        <f t="shared" si="14"/>
        <v>長野県北佐久郡立科町</v>
      </c>
      <c r="B918" s="19" t="s">
        <v>2440</v>
      </c>
      <c r="C918" s="15" t="s">
        <v>2331</v>
      </c>
      <c r="D918" s="20" t="s">
        <v>2439</v>
      </c>
      <c r="E918" s="15" t="s">
        <v>2438</v>
      </c>
    </row>
    <row r="919" spans="1:5">
      <c r="A919" s="16" t="str">
        <f t="shared" si="14"/>
        <v>長野県小県郡青木村</v>
      </c>
      <c r="B919" s="19" t="s">
        <v>2437</v>
      </c>
      <c r="C919" s="15" t="s">
        <v>2331</v>
      </c>
      <c r="D919" s="20" t="s">
        <v>2434</v>
      </c>
      <c r="E919" s="15" t="s">
        <v>2436</v>
      </c>
    </row>
    <row r="920" spans="1:5">
      <c r="A920" s="16" t="str">
        <f t="shared" si="14"/>
        <v>長野県小県郡長和町</v>
      </c>
      <c r="B920" s="19" t="s">
        <v>2435</v>
      </c>
      <c r="C920" s="15" t="s">
        <v>2331</v>
      </c>
      <c r="D920" s="20" t="s">
        <v>2434</v>
      </c>
      <c r="E920" s="15" t="s">
        <v>2433</v>
      </c>
    </row>
    <row r="921" spans="1:5">
      <c r="A921" s="16" t="str">
        <f t="shared" si="14"/>
        <v>長野県諏訪郡下諏訪町</v>
      </c>
      <c r="B921" s="19" t="s">
        <v>2432</v>
      </c>
      <c r="C921" s="15" t="s">
        <v>2331</v>
      </c>
      <c r="D921" s="20" t="s">
        <v>2427</v>
      </c>
      <c r="E921" s="15" t="s">
        <v>2431</v>
      </c>
    </row>
    <row r="922" spans="1:5">
      <c r="A922" s="16" t="str">
        <f t="shared" si="14"/>
        <v>長野県諏訪郡富士見町</v>
      </c>
      <c r="B922" s="19" t="s">
        <v>2430</v>
      </c>
      <c r="C922" s="15" t="s">
        <v>2331</v>
      </c>
      <c r="D922" s="20" t="s">
        <v>2427</v>
      </c>
      <c r="E922" s="15" t="s">
        <v>2429</v>
      </c>
    </row>
    <row r="923" spans="1:5">
      <c r="A923" s="16" t="str">
        <f t="shared" si="14"/>
        <v>長野県諏訪郡原村</v>
      </c>
      <c r="B923" s="19" t="s">
        <v>2428</v>
      </c>
      <c r="C923" s="15" t="s">
        <v>2331</v>
      </c>
      <c r="D923" s="20" t="s">
        <v>2427</v>
      </c>
      <c r="E923" s="15" t="s">
        <v>2426</v>
      </c>
    </row>
    <row r="924" spans="1:5">
      <c r="A924" s="16" t="str">
        <f t="shared" si="14"/>
        <v>長野県上伊那郡辰野町</v>
      </c>
      <c r="B924" s="19" t="s">
        <v>2425</v>
      </c>
      <c r="C924" s="15" t="s">
        <v>2331</v>
      </c>
      <c r="D924" s="20" t="s">
        <v>2414</v>
      </c>
      <c r="E924" s="15" t="s">
        <v>2424</v>
      </c>
    </row>
    <row r="925" spans="1:5">
      <c r="A925" s="16" t="str">
        <f t="shared" si="14"/>
        <v>長野県上伊那郡箕輪町</v>
      </c>
      <c r="B925" s="19" t="s">
        <v>2423</v>
      </c>
      <c r="C925" s="15" t="s">
        <v>2331</v>
      </c>
      <c r="D925" s="20" t="s">
        <v>2414</v>
      </c>
      <c r="E925" s="15" t="s">
        <v>2422</v>
      </c>
    </row>
    <row r="926" spans="1:5">
      <c r="A926" s="16" t="str">
        <f t="shared" si="14"/>
        <v>長野県上伊那郡飯島町</v>
      </c>
      <c r="B926" s="19" t="s">
        <v>2421</v>
      </c>
      <c r="C926" s="15" t="s">
        <v>2331</v>
      </c>
      <c r="D926" s="20" t="s">
        <v>2414</v>
      </c>
      <c r="E926" s="15" t="s">
        <v>2420</v>
      </c>
    </row>
    <row r="927" spans="1:5">
      <c r="A927" s="16" t="str">
        <f t="shared" si="14"/>
        <v>長野県上伊那郡南箕輪村</v>
      </c>
      <c r="B927" s="19" t="s">
        <v>2419</v>
      </c>
      <c r="C927" s="15" t="s">
        <v>2331</v>
      </c>
      <c r="D927" s="20" t="s">
        <v>2414</v>
      </c>
      <c r="E927" s="15" t="s">
        <v>2418</v>
      </c>
    </row>
    <row r="928" spans="1:5">
      <c r="A928" s="16" t="str">
        <f t="shared" si="14"/>
        <v>長野県上伊那郡中川村</v>
      </c>
      <c r="B928" s="19" t="s">
        <v>2417</v>
      </c>
      <c r="C928" s="15" t="s">
        <v>2331</v>
      </c>
      <c r="D928" s="20" t="s">
        <v>2414</v>
      </c>
      <c r="E928" s="15" t="s">
        <v>2416</v>
      </c>
    </row>
    <row r="929" spans="1:5">
      <c r="A929" s="16" t="str">
        <f t="shared" si="14"/>
        <v>長野県上伊那郡宮田村</v>
      </c>
      <c r="B929" s="19" t="s">
        <v>2415</v>
      </c>
      <c r="C929" s="15" t="s">
        <v>2331</v>
      </c>
      <c r="D929" s="20" t="s">
        <v>2414</v>
      </c>
      <c r="E929" s="15" t="s">
        <v>2413</v>
      </c>
    </row>
    <row r="930" spans="1:5">
      <c r="A930" s="16" t="str">
        <f t="shared" si="14"/>
        <v>長野県下伊那郡松川町</v>
      </c>
      <c r="B930" s="19" t="s">
        <v>2412</v>
      </c>
      <c r="C930" s="15" t="s">
        <v>2331</v>
      </c>
      <c r="D930" s="20" t="s">
        <v>2388</v>
      </c>
      <c r="E930" s="15" t="s">
        <v>2411</v>
      </c>
    </row>
    <row r="931" spans="1:5">
      <c r="A931" s="16" t="str">
        <f t="shared" si="14"/>
        <v>長野県下伊那郡高森町</v>
      </c>
      <c r="B931" s="19" t="s">
        <v>2410</v>
      </c>
      <c r="C931" s="15" t="s">
        <v>2331</v>
      </c>
      <c r="D931" s="20" t="s">
        <v>2388</v>
      </c>
      <c r="E931" s="15" t="s">
        <v>638</v>
      </c>
    </row>
    <row r="932" spans="1:5">
      <c r="A932" s="16" t="str">
        <f t="shared" si="14"/>
        <v>長野県下伊那郡阿南町</v>
      </c>
      <c r="B932" s="19" t="s">
        <v>2409</v>
      </c>
      <c r="C932" s="15" t="s">
        <v>2331</v>
      </c>
      <c r="D932" s="20" t="s">
        <v>2388</v>
      </c>
      <c r="E932" s="15" t="s">
        <v>2408</v>
      </c>
    </row>
    <row r="933" spans="1:5">
      <c r="A933" s="16" t="str">
        <f t="shared" si="14"/>
        <v>長野県下伊那郡阿智村</v>
      </c>
      <c r="B933" s="19" t="s">
        <v>2407</v>
      </c>
      <c r="C933" s="15" t="s">
        <v>2331</v>
      </c>
      <c r="D933" s="20" t="s">
        <v>2388</v>
      </c>
      <c r="E933" s="15" t="s">
        <v>2406</v>
      </c>
    </row>
    <row r="934" spans="1:5">
      <c r="A934" s="16" t="str">
        <f t="shared" si="14"/>
        <v>長野県下伊那郡平谷村</v>
      </c>
      <c r="B934" s="19" t="s">
        <v>2405</v>
      </c>
      <c r="C934" s="15" t="s">
        <v>2331</v>
      </c>
      <c r="D934" s="20" t="s">
        <v>2388</v>
      </c>
      <c r="E934" s="15" t="s">
        <v>2404</v>
      </c>
    </row>
    <row r="935" spans="1:5">
      <c r="A935" s="16" t="str">
        <f t="shared" si="14"/>
        <v>長野県下伊那郡根羽村</v>
      </c>
      <c r="B935" s="19" t="s">
        <v>2403</v>
      </c>
      <c r="C935" s="15" t="s">
        <v>2331</v>
      </c>
      <c r="D935" s="20" t="s">
        <v>2388</v>
      </c>
      <c r="E935" s="15" t="s">
        <v>2402</v>
      </c>
    </row>
    <row r="936" spans="1:5">
      <c r="A936" s="16" t="str">
        <f t="shared" si="14"/>
        <v>長野県下伊那郡下條村</v>
      </c>
      <c r="B936" s="19" t="s">
        <v>2401</v>
      </c>
      <c r="C936" s="15" t="s">
        <v>2331</v>
      </c>
      <c r="D936" s="20" t="s">
        <v>2388</v>
      </c>
      <c r="E936" s="15" t="s">
        <v>2400</v>
      </c>
    </row>
    <row r="937" spans="1:5">
      <c r="A937" s="16" t="str">
        <f t="shared" si="14"/>
        <v>長野県下伊那郡売木村</v>
      </c>
      <c r="B937" s="19" t="s">
        <v>2399</v>
      </c>
      <c r="C937" s="15" t="s">
        <v>2331</v>
      </c>
      <c r="D937" s="20" t="s">
        <v>2388</v>
      </c>
      <c r="E937" s="15" t="s">
        <v>2398</v>
      </c>
    </row>
    <row r="938" spans="1:5">
      <c r="A938" s="16" t="str">
        <f t="shared" si="14"/>
        <v>長野県下伊那郡天龍村</v>
      </c>
      <c r="B938" s="19" t="s">
        <v>2397</v>
      </c>
      <c r="C938" s="15" t="s">
        <v>2331</v>
      </c>
      <c r="D938" s="20" t="s">
        <v>2388</v>
      </c>
      <c r="E938" s="15" t="s">
        <v>2396</v>
      </c>
    </row>
    <row r="939" spans="1:5">
      <c r="A939" s="16" t="str">
        <f t="shared" si="14"/>
        <v>長野県下伊那郡泰阜村</v>
      </c>
      <c r="B939" s="19" t="s">
        <v>2395</v>
      </c>
      <c r="C939" s="15" t="s">
        <v>2331</v>
      </c>
      <c r="D939" s="20" t="s">
        <v>2388</v>
      </c>
      <c r="E939" s="15" t="s">
        <v>2394</v>
      </c>
    </row>
    <row r="940" spans="1:5">
      <c r="A940" s="16" t="str">
        <f t="shared" si="14"/>
        <v>長野県下伊那郡喬木村</v>
      </c>
      <c r="B940" s="19" t="s">
        <v>2393</v>
      </c>
      <c r="C940" s="15" t="s">
        <v>2331</v>
      </c>
      <c r="D940" s="20" t="s">
        <v>2388</v>
      </c>
      <c r="E940" s="15" t="s">
        <v>2392</v>
      </c>
    </row>
    <row r="941" spans="1:5">
      <c r="A941" s="16" t="str">
        <f t="shared" si="14"/>
        <v>長野県下伊那郡豊丘村</v>
      </c>
      <c r="B941" s="19" t="s">
        <v>2391</v>
      </c>
      <c r="C941" s="15" t="s">
        <v>2331</v>
      </c>
      <c r="D941" s="20" t="s">
        <v>2388</v>
      </c>
      <c r="E941" s="15" t="s">
        <v>2390</v>
      </c>
    </row>
    <row r="942" spans="1:5">
      <c r="A942" s="16" t="str">
        <f t="shared" si="14"/>
        <v>長野県下伊那郡大鹿村</v>
      </c>
      <c r="B942" s="19" t="s">
        <v>2389</v>
      </c>
      <c r="C942" s="15" t="s">
        <v>2331</v>
      </c>
      <c r="D942" s="20" t="s">
        <v>2388</v>
      </c>
      <c r="E942" s="15" t="s">
        <v>2387</v>
      </c>
    </row>
    <row r="943" spans="1:5">
      <c r="A943" s="16" t="str">
        <f t="shared" si="14"/>
        <v>長野県木曽郡上松町</v>
      </c>
      <c r="B943" s="19" t="s">
        <v>2386</v>
      </c>
      <c r="C943" s="15" t="s">
        <v>2331</v>
      </c>
      <c r="D943" s="20" t="s">
        <v>2375</v>
      </c>
      <c r="E943" s="15" t="s">
        <v>2385</v>
      </c>
    </row>
    <row r="944" spans="1:5">
      <c r="A944" s="16" t="str">
        <f t="shared" si="14"/>
        <v>長野県木曽郡南木曽町</v>
      </c>
      <c r="B944" s="19" t="s">
        <v>2384</v>
      </c>
      <c r="C944" s="15" t="s">
        <v>2331</v>
      </c>
      <c r="D944" s="20" t="s">
        <v>2375</v>
      </c>
      <c r="E944" s="15" t="s">
        <v>2383</v>
      </c>
    </row>
    <row r="945" spans="1:5">
      <c r="A945" s="16" t="str">
        <f t="shared" si="14"/>
        <v>長野県木曽郡木祖村</v>
      </c>
      <c r="B945" s="19" t="s">
        <v>2382</v>
      </c>
      <c r="C945" s="15" t="s">
        <v>2331</v>
      </c>
      <c r="D945" s="20" t="s">
        <v>2375</v>
      </c>
      <c r="E945" s="15" t="s">
        <v>2381</v>
      </c>
    </row>
    <row r="946" spans="1:5">
      <c r="A946" s="16" t="str">
        <f t="shared" si="14"/>
        <v>長野県木曽郡王滝村</v>
      </c>
      <c r="B946" s="19" t="s">
        <v>2380</v>
      </c>
      <c r="C946" s="15" t="s">
        <v>2331</v>
      </c>
      <c r="D946" s="20" t="s">
        <v>2375</v>
      </c>
      <c r="E946" s="15" t="s">
        <v>2379</v>
      </c>
    </row>
    <row r="947" spans="1:5">
      <c r="A947" s="16" t="str">
        <f t="shared" si="14"/>
        <v>長野県木曽郡大桑村</v>
      </c>
      <c r="B947" s="19" t="s">
        <v>2378</v>
      </c>
      <c r="C947" s="15" t="s">
        <v>2331</v>
      </c>
      <c r="D947" s="20" t="s">
        <v>2375</v>
      </c>
      <c r="E947" s="15" t="s">
        <v>2377</v>
      </c>
    </row>
    <row r="948" spans="1:5">
      <c r="A948" s="16" t="str">
        <f t="shared" si="14"/>
        <v>長野県木曽郡木曽町</v>
      </c>
      <c r="B948" s="19" t="s">
        <v>2376</v>
      </c>
      <c r="C948" s="15" t="s">
        <v>2331</v>
      </c>
      <c r="D948" s="20" t="s">
        <v>2375</v>
      </c>
      <c r="E948" s="15" t="s">
        <v>2374</v>
      </c>
    </row>
    <row r="949" spans="1:5">
      <c r="A949" s="16" t="str">
        <f t="shared" si="14"/>
        <v>長野県東筑摩郡麻績村</v>
      </c>
      <c r="B949" s="19" t="s">
        <v>2373</v>
      </c>
      <c r="C949" s="15" t="s">
        <v>2331</v>
      </c>
      <c r="D949" s="20" t="s">
        <v>2364</v>
      </c>
      <c r="E949" s="15" t="s">
        <v>2372</v>
      </c>
    </row>
    <row r="950" spans="1:5">
      <c r="A950" s="16" t="str">
        <f t="shared" si="14"/>
        <v>長野県東筑摩郡生坂村</v>
      </c>
      <c r="B950" s="19" t="s">
        <v>2371</v>
      </c>
      <c r="C950" s="15" t="s">
        <v>2331</v>
      </c>
      <c r="D950" s="20" t="s">
        <v>2364</v>
      </c>
      <c r="E950" s="15" t="s">
        <v>2370</v>
      </c>
    </row>
    <row r="951" spans="1:5">
      <c r="A951" s="16" t="str">
        <f t="shared" si="14"/>
        <v>長野県東筑摩郡山形村</v>
      </c>
      <c r="B951" s="19" t="s">
        <v>2369</v>
      </c>
      <c r="C951" s="15" t="s">
        <v>2331</v>
      </c>
      <c r="D951" s="20" t="s">
        <v>2364</v>
      </c>
      <c r="E951" s="15" t="s">
        <v>2368</v>
      </c>
    </row>
    <row r="952" spans="1:5">
      <c r="A952" s="16" t="str">
        <f t="shared" si="14"/>
        <v>長野県東筑摩郡朝日村</v>
      </c>
      <c r="B952" s="19" t="s">
        <v>2367</v>
      </c>
      <c r="C952" s="15" t="s">
        <v>2331</v>
      </c>
      <c r="D952" s="20" t="s">
        <v>2364</v>
      </c>
      <c r="E952" s="15" t="s">
        <v>2366</v>
      </c>
    </row>
    <row r="953" spans="1:5">
      <c r="A953" s="16" t="str">
        <f t="shared" si="14"/>
        <v>長野県東筑摩郡筑北村</v>
      </c>
      <c r="B953" s="19" t="s">
        <v>2365</v>
      </c>
      <c r="C953" s="15" t="s">
        <v>2331</v>
      </c>
      <c r="D953" s="20" t="s">
        <v>2364</v>
      </c>
      <c r="E953" s="15" t="s">
        <v>2363</v>
      </c>
    </row>
    <row r="954" spans="1:5">
      <c r="A954" s="16" t="str">
        <f t="shared" si="14"/>
        <v>長野県北安曇郡池田町</v>
      </c>
      <c r="B954" s="19" t="s">
        <v>2362</v>
      </c>
      <c r="C954" s="15" t="s">
        <v>2331</v>
      </c>
      <c r="D954" s="20" t="s">
        <v>2356</v>
      </c>
      <c r="E954" s="15" t="s">
        <v>2260</v>
      </c>
    </row>
    <row r="955" spans="1:5">
      <c r="A955" s="16" t="str">
        <f t="shared" si="14"/>
        <v>長野県北安曇郡松川村</v>
      </c>
      <c r="B955" s="19" t="s">
        <v>2361</v>
      </c>
      <c r="C955" s="15" t="s">
        <v>2331</v>
      </c>
      <c r="D955" s="20" t="s">
        <v>2356</v>
      </c>
      <c r="E955" s="15" t="s">
        <v>2360</v>
      </c>
    </row>
    <row r="956" spans="1:5">
      <c r="A956" s="16" t="str">
        <f t="shared" si="14"/>
        <v>長野県北安曇郡白馬村</v>
      </c>
      <c r="B956" s="19" t="s">
        <v>2359</v>
      </c>
      <c r="C956" s="15" t="s">
        <v>2331</v>
      </c>
      <c r="D956" s="20" t="s">
        <v>2356</v>
      </c>
      <c r="E956" s="15" t="s">
        <v>2358</v>
      </c>
    </row>
    <row r="957" spans="1:5">
      <c r="A957" s="16" t="str">
        <f t="shared" si="14"/>
        <v>長野県北安曇郡小谷村</v>
      </c>
      <c r="B957" s="19" t="s">
        <v>2357</v>
      </c>
      <c r="C957" s="15" t="s">
        <v>2331</v>
      </c>
      <c r="D957" s="20" t="s">
        <v>2356</v>
      </c>
      <c r="E957" s="15" t="s">
        <v>2355</v>
      </c>
    </row>
    <row r="958" spans="1:5">
      <c r="A958" s="16" t="str">
        <f t="shared" si="14"/>
        <v>長野県埴科郡坂城町</v>
      </c>
      <c r="B958" s="19" t="s">
        <v>2354</v>
      </c>
      <c r="C958" s="15" t="s">
        <v>2331</v>
      </c>
      <c r="D958" s="20" t="s">
        <v>2353</v>
      </c>
      <c r="E958" s="15" t="s">
        <v>2352</v>
      </c>
    </row>
    <row r="959" spans="1:5">
      <c r="A959" s="16" t="str">
        <f t="shared" si="14"/>
        <v>長野県上高井郡小布施町</v>
      </c>
      <c r="B959" s="19" t="s">
        <v>2351</v>
      </c>
      <c r="C959" s="15" t="s">
        <v>2331</v>
      </c>
      <c r="D959" s="20" t="s">
        <v>2348</v>
      </c>
      <c r="E959" s="15" t="s">
        <v>2350</v>
      </c>
    </row>
    <row r="960" spans="1:5">
      <c r="A960" s="16" t="str">
        <f t="shared" si="14"/>
        <v>長野県上高井郡高山村</v>
      </c>
      <c r="B960" s="19" t="s">
        <v>2349</v>
      </c>
      <c r="C960" s="15" t="s">
        <v>2331</v>
      </c>
      <c r="D960" s="20" t="s">
        <v>2348</v>
      </c>
      <c r="E960" s="15" t="s">
        <v>2347</v>
      </c>
    </row>
    <row r="961" spans="1:5">
      <c r="A961" s="16" t="str">
        <f t="shared" si="14"/>
        <v>長野県下高井郡山ノ内町</v>
      </c>
      <c r="B961" s="19" t="s">
        <v>2346</v>
      </c>
      <c r="C961" s="15" t="s">
        <v>2331</v>
      </c>
      <c r="D961" s="20" t="s">
        <v>2341</v>
      </c>
      <c r="E961" s="15" t="s">
        <v>2345</v>
      </c>
    </row>
    <row r="962" spans="1:5">
      <c r="A962" s="16" t="str">
        <f t="shared" ref="A962:A1025" si="15">C962&amp;D962&amp;E962</f>
        <v>長野県下高井郡木島平村</v>
      </c>
      <c r="B962" s="19" t="s">
        <v>2344</v>
      </c>
      <c r="C962" s="15" t="s">
        <v>2331</v>
      </c>
      <c r="D962" s="20" t="s">
        <v>2341</v>
      </c>
      <c r="E962" s="15" t="s">
        <v>2343</v>
      </c>
    </row>
    <row r="963" spans="1:5">
      <c r="A963" s="16" t="str">
        <f t="shared" si="15"/>
        <v>長野県下高井郡野沢温泉村</v>
      </c>
      <c r="B963" s="19" t="s">
        <v>2342</v>
      </c>
      <c r="C963" s="15" t="s">
        <v>2331</v>
      </c>
      <c r="D963" s="20" t="s">
        <v>2341</v>
      </c>
      <c r="E963" s="15" t="s">
        <v>2340</v>
      </c>
    </row>
    <row r="964" spans="1:5">
      <c r="A964" s="16" t="str">
        <f t="shared" si="15"/>
        <v>長野県上水内郡信濃町</v>
      </c>
      <c r="B964" s="19" t="s">
        <v>2339</v>
      </c>
      <c r="C964" s="15" t="s">
        <v>2331</v>
      </c>
      <c r="D964" s="20" t="s">
        <v>2334</v>
      </c>
      <c r="E964" s="15" t="s">
        <v>2338</v>
      </c>
    </row>
    <row r="965" spans="1:5">
      <c r="A965" s="16" t="str">
        <f t="shared" si="15"/>
        <v>長野県上水内郡小川村</v>
      </c>
      <c r="B965" s="19" t="s">
        <v>2337</v>
      </c>
      <c r="C965" s="15" t="s">
        <v>2331</v>
      </c>
      <c r="D965" s="20" t="s">
        <v>2334</v>
      </c>
      <c r="E965" s="15" t="s">
        <v>2336</v>
      </c>
    </row>
    <row r="966" spans="1:5">
      <c r="A966" s="16" t="str">
        <f t="shared" si="15"/>
        <v>長野県上水内郡飯綱町</v>
      </c>
      <c r="B966" s="19" t="s">
        <v>2335</v>
      </c>
      <c r="C966" s="15" t="s">
        <v>2331</v>
      </c>
      <c r="D966" s="20" t="s">
        <v>2334</v>
      </c>
      <c r="E966" s="15" t="s">
        <v>2333</v>
      </c>
    </row>
    <row r="967" spans="1:5">
      <c r="A967" s="16" t="str">
        <f t="shared" si="15"/>
        <v>長野県下水内郡栄村</v>
      </c>
      <c r="B967" s="19" t="s">
        <v>2332</v>
      </c>
      <c r="C967" s="15" t="s">
        <v>2331</v>
      </c>
      <c r="D967" s="20" t="s">
        <v>2330</v>
      </c>
      <c r="E967" s="15" t="s">
        <v>2329</v>
      </c>
    </row>
    <row r="968" spans="1:5">
      <c r="A968" s="16" t="str">
        <f t="shared" si="15"/>
        <v>岐阜県岐阜市</v>
      </c>
      <c r="B968" s="19" t="s">
        <v>2328</v>
      </c>
      <c r="C968" s="15" t="s">
        <v>2237</v>
      </c>
      <c r="D968" s="20" t="s">
        <v>2327</v>
      </c>
      <c r="E968" s="15"/>
    </row>
    <row r="969" spans="1:5">
      <c r="A969" s="16" t="str">
        <f t="shared" si="15"/>
        <v>岐阜県大垣市</v>
      </c>
      <c r="B969" s="19" t="s">
        <v>2326</v>
      </c>
      <c r="C969" s="15" t="s">
        <v>2237</v>
      </c>
      <c r="D969" s="20" t="s">
        <v>2325</v>
      </c>
      <c r="E969" s="15"/>
    </row>
    <row r="970" spans="1:5">
      <c r="A970" s="16" t="str">
        <f t="shared" si="15"/>
        <v>岐阜県高山市</v>
      </c>
      <c r="B970" s="19" t="s">
        <v>2324</v>
      </c>
      <c r="C970" s="15" t="s">
        <v>2237</v>
      </c>
      <c r="D970" s="20" t="s">
        <v>2323</v>
      </c>
      <c r="E970" s="15"/>
    </row>
    <row r="971" spans="1:5">
      <c r="A971" s="16" t="str">
        <f t="shared" si="15"/>
        <v>岐阜県多治見市</v>
      </c>
      <c r="B971" s="19" t="s">
        <v>2322</v>
      </c>
      <c r="C971" s="15" t="s">
        <v>2237</v>
      </c>
      <c r="D971" s="20" t="s">
        <v>2321</v>
      </c>
      <c r="E971" s="15"/>
    </row>
    <row r="972" spans="1:5">
      <c r="A972" s="16" t="str">
        <f t="shared" si="15"/>
        <v>岐阜県関市</v>
      </c>
      <c r="B972" s="19" t="s">
        <v>2320</v>
      </c>
      <c r="C972" s="15" t="s">
        <v>2237</v>
      </c>
      <c r="D972" s="20" t="s">
        <v>2319</v>
      </c>
      <c r="E972" s="15"/>
    </row>
    <row r="973" spans="1:5">
      <c r="A973" s="16" t="str">
        <f t="shared" si="15"/>
        <v>岐阜県中津川市</v>
      </c>
      <c r="B973" s="19" t="s">
        <v>2318</v>
      </c>
      <c r="C973" s="15" t="s">
        <v>2237</v>
      </c>
      <c r="D973" s="20" t="s">
        <v>2317</v>
      </c>
      <c r="E973" s="15"/>
    </row>
    <row r="974" spans="1:5">
      <c r="A974" s="16" t="str">
        <f t="shared" si="15"/>
        <v>岐阜県美濃市</v>
      </c>
      <c r="B974" s="19" t="s">
        <v>2316</v>
      </c>
      <c r="C974" s="15" t="s">
        <v>2237</v>
      </c>
      <c r="D974" s="20" t="s">
        <v>2315</v>
      </c>
      <c r="E974" s="15"/>
    </row>
    <row r="975" spans="1:5">
      <c r="A975" s="16" t="str">
        <f t="shared" si="15"/>
        <v>岐阜県瑞浪市</v>
      </c>
      <c r="B975" s="19" t="s">
        <v>2314</v>
      </c>
      <c r="C975" s="15" t="s">
        <v>2237</v>
      </c>
      <c r="D975" s="20" t="s">
        <v>2313</v>
      </c>
      <c r="E975" s="15"/>
    </row>
    <row r="976" spans="1:5">
      <c r="A976" s="16" t="str">
        <f t="shared" si="15"/>
        <v>岐阜県羽島市</v>
      </c>
      <c r="B976" s="19" t="s">
        <v>2312</v>
      </c>
      <c r="C976" s="15" t="s">
        <v>2237</v>
      </c>
      <c r="D976" s="20" t="s">
        <v>2311</v>
      </c>
      <c r="E976" s="15"/>
    </row>
    <row r="977" spans="1:5">
      <c r="A977" s="16" t="str">
        <f t="shared" si="15"/>
        <v>岐阜県恵那市</v>
      </c>
      <c r="B977" s="19" t="s">
        <v>2310</v>
      </c>
      <c r="C977" s="15" t="s">
        <v>2237</v>
      </c>
      <c r="D977" s="20" t="s">
        <v>2309</v>
      </c>
      <c r="E977" s="15"/>
    </row>
    <row r="978" spans="1:5">
      <c r="A978" s="16" t="str">
        <f t="shared" si="15"/>
        <v>岐阜県美濃加茂市</v>
      </c>
      <c r="B978" s="19" t="s">
        <v>2308</v>
      </c>
      <c r="C978" s="15" t="s">
        <v>2237</v>
      </c>
      <c r="D978" s="20" t="s">
        <v>2307</v>
      </c>
      <c r="E978" s="15"/>
    </row>
    <row r="979" spans="1:5">
      <c r="A979" s="16" t="str">
        <f t="shared" si="15"/>
        <v>岐阜県土岐市</v>
      </c>
      <c r="B979" s="19" t="s">
        <v>2306</v>
      </c>
      <c r="C979" s="15" t="s">
        <v>2237</v>
      </c>
      <c r="D979" s="20" t="s">
        <v>2305</v>
      </c>
      <c r="E979" s="15"/>
    </row>
    <row r="980" spans="1:5">
      <c r="A980" s="16" t="str">
        <f t="shared" si="15"/>
        <v>岐阜県各務原市</v>
      </c>
      <c r="B980" s="19" t="s">
        <v>2304</v>
      </c>
      <c r="C980" s="15" t="s">
        <v>2237</v>
      </c>
      <c r="D980" s="20" t="s">
        <v>2303</v>
      </c>
      <c r="E980" s="15"/>
    </row>
    <row r="981" spans="1:5">
      <c r="A981" s="16" t="str">
        <f t="shared" si="15"/>
        <v>岐阜県可児市</v>
      </c>
      <c r="B981" s="19" t="s">
        <v>2302</v>
      </c>
      <c r="C981" s="15" t="s">
        <v>2237</v>
      </c>
      <c r="D981" s="20" t="s">
        <v>2301</v>
      </c>
      <c r="E981" s="15"/>
    </row>
    <row r="982" spans="1:5">
      <c r="A982" s="16" t="str">
        <f t="shared" si="15"/>
        <v>岐阜県山県市</v>
      </c>
      <c r="B982" s="19" t="s">
        <v>2300</v>
      </c>
      <c r="C982" s="15" t="s">
        <v>2237</v>
      </c>
      <c r="D982" s="20" t="s">
        <v>2299</v>
      </c>
      <c r="E982" s="15"/>
    </row>
    <row r="983" spans="1:5">
      <c r="A983" s="16" t="str">
        <f t="shared" si="15"/>
        <v>岐阜県瑞穂市</v>
      </c>
      <c r="B983" s="19" t="s">
        <v>2298</v>
      </c>
      <c r="C983" s="15" t="s">
        <v>2237</v>
      </c>
      <c r="D983" s="20" t="s">
        <v>2297</v>
      </c>
      <c r="E983" s="15"/>
    </row>
    <row r="984" spans="1:5">
      <c r="A984" s="16" t="str">
        <f t="shared" si="15"/>
        <v>岐阜県飛騨市</v>
      </c>
      <c r="B984" s="19" t="s">
        <v>2296</v>
      </c>
      <c r="C984" s="15" t="s">
        <v>2237</v>
      </c>
      <c r="D984" s="20" t="s">
        <v>2295</v>
      </c>
      <c r="E984" s="15"/>
    </row>
    <row r="985" spans="1:5">
      <c r="A985" s="16" t="str">
        <f t="shared" si="15"/>
        <v>岐阜県本巣市</v>
      </c>
      <c r="B985" s="19" t="s">
        <v>2294</v>
      </c>
      <c r="C985" s="15" t="s">
        <v>2237</v>
      </c>
      <c r="D985" s="20" t="s">
        <v>2293</v>
      </c>
      <c r="E985" s="15"/>
    </row>
    <row r="986" spans="1:5">
      <c r="A986" s="16" t="str">
        <f t="shared" si="15"/>
        <v>岐阜県郡上市</v>
      </c>
      <c r="B986" s="19" t="s">
        <v>2292</v>
      </c>
      <c r="C986" s="15" t="s">
        <v>2237</v>
      </c>
      <c r="D986" s="20" t="s">
        <v>2291</v>
      </c>
      <c r="E986" s="15"/>
    </row>
    <row r="987" spans="1:5">
      <c r="A987" s="16" t="str">
        <f t="shared" si="15"/>
        <v>岐阜県下呂市</v>
      </c>
      <c r="B987" s="19" t="s">
        <v>2290</v>
      </c>
      <c r="C987" s="15" t="s">
        <v>2237</v>
      </c>
      <c r="D987" s="20" t="s">
        <v>2289</v>
      </c>
      <c r="E987" s="15"/>
    </row>
    <row r="988" spans="1:5">
      <c r="A988" s="16" t="str">
        <f t="shared" si="15"/>
        <v>岐阜県海津市</v>
      </c>
      <c r="B988" s="19" t="s">
        <v>2288</v>
      </c>
      <c r="C988" s="15" t="s">
        <v>2237</v>
      </c>
      <c r="D988" s="20" t="s">
        <v>2287</v>
      </c>
      <c r="E988" s="15"/>
    </row>
    <row r="989" spans="1:5">
      <c r="A989" s="16" t="str">
        <f t="shared" si="15"/>
        <v>岐阜県羽島郡岐南町</v>
      </c>
      <c r="B989" s="19" t="s">
        <v>2286</v>
      </c>
      <c r="C989" s="15" t="s">
        <v>2237</v>
      </c>
      <c r="D989" s="20" t="s">
        <v>2283</v>
      </c>
      <c r="E989" s="15" t="s">
        <v>2285</v>
      </c>
    </row>
    <row r="990" spans="1:5">
      <c r="A990" s="16" t="str">
        <f t="shared" si="15"/>
        <v>岐阜県羽島郡笠松町</v>
      </c>
      <c r="B990" s="19" t="s">
        <v>2284</v>
      </c>
      <c r="C990" s="15" t="s">
        <v>2237</v>
      </c>
      <c r="D990" s="20" t="s">
        <v>2283</v>
      </c>
      <c r="E990" s="15" t="s">
        <v>2282</v>
      </c>
    </row>
    <row r="991" spans="1:5">
      <c r="A991" s="16" t="str">
        <f t="shared" si="15"/>
        <v>岐阜県養老郡養老町</v>
      </c>
      <c r="B991" s="19" t="s">
        <v>2281</v>
      </c>
      <c r="C991" s="15" t="s">
        <v>2237</v>
      </c>
      <c r="D991" s="20" t="s">
        <v>2280</v>
      </c>
      <c r="E991" s="15" t="s">
        <v>2279</v>
      </c>
    </row>
    <row r="992" spans="1:5">
      <c r="A992" s="16" t="str">
        <f t="shared" si="15"/>
        <v>岐阜県不破郡垂井町</v>
      </c>
      <c r="B992" s="19" t="s">
        <v>2278</v>
      </c>
      <c r="C992" s="15" t="s">
        <v>2237</v>
      </c>
      <c r="D992" s="20" t="s">
        <v>2275</v>
      </c>
      <c r="E992" s="15" t="s">
        <v>2277</v>
      </c>
    </row>
    <row r="993" spans="1:5">
      <c r="A993" s="16" t="str">
        <f t="shared" si="15"/>
        <v>岐阜県不破郡関ケ原町</v>
      </c>
      <c r="B993" s="19" t="s">
        <v>2276</v>
      </c>
      <c r="C993" s="15" t="s">
        <v>2237</v>
      </c>
      <c r="D993" s="20" t="s">
        <v>2275</v>
      </c>
      <c r="E993" s="15" t="s">
        <v>2274</v>
      </c>
    </row>
    <row r="994" spans="1:5">
      <c r="A994" s="16" t="str">
        <f t="shared" si="15"/>
        <v>岐阜県安八郡神戸町</v>
      </c>
      <c r="B994" s="19" t="s">
        <v>2273</v>
      </c>
      <c r="C994" s="15" t="s">
        <v>2237</v>
      </c>
      <c r="D994" s="20" t="s">
        <v>2268</v>
      </c>
      <c r="E994" s="15" t="s">
        <v>2272</v>
      </c>
    </row>
    <row r="995" spans="1:5">
      <c r="A995" s="16" t="str">
        <f t="shared" si="15"/>
        <v>岐阜県安八郡輪之内町</v>
      </c>
      <c r="B995" s="19" t="s">
        <v>2271</v>
      </c>
      <c r="C995" s="15" t="s">
        <v>2237</v>
      </c>
      <c r="D995" s="20" t="s">
        <v>2268</v>
      </c>
      <c r="E995" s="15" t="s">
        <v>2270</v>
      </c>
    </row>
    <row r="996" spans="1:5">
      <c r="A996" s="16" t="str">
        <f t="shared" si="15"/>
        <v>岐阜県安八郡安八町</v>
      </c>
      <c r="B996" s="19" t="s">
        <v>2269</v>
      </c>
      <c r="C996" s="15" t="s">
        <v>2237</v>
      </c>
      <c r="D996" s="20" t="s">
        <v>2268</v>
      </c>
      <c r="E996" s="15" t="s">
        <v>2267</v>
      </c>
    </row>
    <row r="997" spans="1:5">
      <c r="A997" s="16" t="str">
        <f t="shared" si="15"/>
        <v>岐阜県揖斐郡揖斐川町</v>
      </c>
      <c r="B997" s="19" t="s">
        <v>2266</v>
      </c>
      <c r="C997" s="15" t="s">
        <v>2237</v>
      </c>
      <c r="D997" s="20" t="s">
        <v>2261</v>
      </c>
      <c r="E997" s="15" t="s">
        <v>2265</v>
      </c>
    </row>
    <row r="998" spans="1:5">
      <c r="A998" s="16" t="str">
        <f t="shared" si="15"/>
        <v>岐阜県揖斐郡大野町</v>
      </c>
      <c r="B998" s="19" t="s">
        <v>2264</v>
      </c>
      <c r="C998" s="15" t="s">
        <v>2237</v>
      </c>
      <c r="D998" s="20" t="s">
        <v>2261</v>
      </c>
      <c r="E998" s="15" t="s">
        <v>2263</v>
      </c>
    </row>
    <row r="999" spans="1:5">
      <c r="A999" s="16" t="str">
        <f t="shared" si="15"/>
        <v>岐阜県揖斐郡池田町</v>
      </c>
      <c r="B999" s="19" t="s">
        <v>2262</v>
      </c>
      <c r="C999" s="15" t="s">
        <v>2237</v>
      </c>
      <c r="D999" s="20" t="s">
        <v>2261</v>
      </c>
      <c r="E999" s="15" t="s">
        <v>2260</v>
      </c>
    </row>
    <row r="1000" spans="1:5">
      <c r="A1000" s="16" t="str">
        <f t="shared" si="15"/>
        <v>岐阜県本巣郡北方町</v>
      </c>
      <c r="B1000" s="19" t="s">
        <v>2259</v>
      </c>
      <c r="C1000" s="15" t="s">
        <v>2237</v>
      </c>
      <c r="D1000" s="20" t="s">
        <v>2258</v>
      </c>
      <c r="E1000" s="15" t="s">
        <v>2257</v>
      </c>
    </row>
    <row r="1001" spans="1:5">
      <c r="A1001" s="16" t="str">
        <f t="shared" si="15"/>
        <v>岐阜県加茂郡坂祝町</v>
      </c>
      <c r="B1001" s="19" t="s">
        <v>2256</v>
      </c>
      <c r="C1001" s="15" t="s">
        <v>2237</v>
      </c>
      <c r="D1001" s="20" t="s">
        <v>2243</v>
      </c>
      <c r="E1001" s="15" t="s">
        <v>2255</v>
      </c>
    </row>
    <row r="1002" spans="1:5">
      <c r="A1002" s="16" t="str">
        <f t="shared" si="15"/>
        <v>岐阜県加茂郡富加町</v>
      </c>
      <c r="B1002" s="19" t="s">
        <v>2254</v>
      </c>
      <c r="C1002" s="15" t="s">
        <v>2237</v>
      </c>
      <c r="D1002" s="20" t="s">
        <v>2243</v>
      </c>
      <c r="E1002" s="15" t="s">
        <v>2253</v>
      </c>
    </row>
    <row r="1003" spans="1:5">
      <c r="A1003" s="16" t="str">
        <f t="shared" si="15"/>
        <v>岐阜県加茂郡川辺町</v>
      </c>
      <c r="B1003" s="19" t="s">
        <v>2252</v>
      </c>
      <c r="C1003" s="15" t="s">
        <v>2237</v>
      </c>
      <c r="D1003" s="20" t="s">
        <v>2243</v>
      </c>
      <c r="E1003" s="15" t="s">
        <v>2251</v>
      </c>
    </row>
    <row r="1004" spans="1:5">
      <c r="A1004" s="16" t="str">
        <f t="shared" si="15"/>
        <v>岐阜県加茂郡七宗町</v>
      </c>
      <c r="B1004" s="19" t="s">
        <v>2250</v>
      </c>
      <c r="C1004" s="15" t="s">
        <v>2237</v>
      </c>
      <c r="D1004" s="20" t="s">
        <v>2243</v>
      </c>
      <c r="E1004" s="15" t="s">
        <v>2249</v>
      </c>
    </row>
    <row r="1005" spans="1:5">
      <c r="A1005" s="16" t="str">
        <f t="shared" si="15"/>
        <v>岐阜県加茂郡八百津町</v>
      </c>
      <c r="B1005" s="19" t="s">
        <v>2248</v>
      </c>
      <c r="C1005" s="15" t="s">
        <v>2237</v>
      </c>
      <c r="D1005" s="20" t="s">
        <v>2243</v>
      </c>
      <c r="E1005" s="15" t="s">
        <v>2247</v>
      </c>
    </row>
    <row r="1006" spans="1:5">
      <c r="A1006" s="16" t="str">
        <f t="shared" si="15"/>
        <v>岐阜県加茂郡白川町</v>
      </c>
      <c r="B1006" s="19" t="s">
        <v>2246</v>
      </c>
      <c r="C1006" s="15" t="s">
        <v>2237</v>
      </c>
      <c r="D1006" s="20" t="s">
        <v>2243</v>
      </c>
      <c r="E1006" s="15" t="s">
        <v>2245</v>
      </c>
    </row>
    <row r="1007" spans="1:5">
      <c r="A1007" s="16" t="str">
        <f t="shared" si="15"/>
        <v>岐阜県加茂郡東白川村</v>
      </c>
      <c r="B1007" s="19" t="s">
        <v>2244</v>
      </c>
      <c r="C1007" s="15" t="s">
        <v>2237</v>
      </c>
      <c r="D1007" s="20" t="s">
        <v>2243</v>
      </c>
      <c r="E1007" s="15" t="s">
        <v>2242</v>
      </c>
    </row>
    <row r="1008" spans="1:5">
      <c r="A1008" s="16" t="str">
        <f t="shared" si="15"/>
        <v>岐阜県可児郡御嵩町</v>
      </c>
      <c r="B1008" s="19" t="s">
        <v>2241</v>
      </c>
      <c r="C1008" s="15" t="s">
        <v>2237</v>
      </c>
      <c r="D1008" s="20" t="s">
        <v>2240</v>
      </c>
      <c r="E1008" s="15" t="s">
        <v>2239</v>
      </c>
    </row>
    <row r="1009" spans="1:5">
      <c r="A1009" s="16" t="str">
        <f t="shared" si="15"/>
        <v>岐阜県大野郡白川村</v>
      </c>
      <c r="B1009" s="19" t="s">
        <v>2238</v>
      </c>
      <c r="C1009" s="15" t="s">
        <v>2237</v>
      </c>
      <c r="D1009" s="20" t="s">
        <v>2236</v>
      </c>
      <c r="E1009" s="15" t="s">
        <v>2235</v>
      </c>
    </row>
    <row r="1010" spans="1:5">
      <c r="A1010" s="16" t="str">
        <f t="shared" si="15"/>
        <v>静岡県静岡市葵区</v>
      </c>
      <c r="B1010" s="21" t="s">
        <v>2234</v>
      </c>
      <c r="C1010" s="22" t="s">
        <v>2148</v>
      </c>
      <c r="D1010" s="18" t="s">
        <v>2229</v>
      </c>
      <c r="E1010" s="16" t="s">
        <v>2233</v>
      </c>
    </row>
    <row r="1011" spans="1:5">
      <c r="A1011" s="16" t="str">
        <f t="shared" si="15"/>
        <v>静岡県静岡市駿河区</v>
      </c>
      <c r="B1011" s="21" t="s">
        <v>2232</v>
      </c>
      <c r="C1011" s="22" t="s">
        <v>2148</v>
      </c>
      <c r="D1011" s="18" t="s">
        <v>2229</v>
      </c>
      <c r="E1011" s="16" t="s">
        <v>2231</v>
      </c>
    </row>
    <row r="1012" spans="1:5">
      <c r="A1012" s="16" t="str">
        <f t="shared" si="15"/>
        <v>静岡県静岡市清水区</v>
      </c>
      <c r="B1012" s="21" t="s">
        <v>2230</v>
      </c>
      <c r="C1012" s="22" t="s">
        <v>2148</v>
      </c>
      <c r="D1012" s="18" t="s">
        <v>2229</v>
      </c>
      <c r="E1012" s="16" t="s">
        <v>2228</v>
      </c>
    </row>
    <row r="1013" spans="1:5">
      <c r="A1013" s="16" t="str">
        <f t="shared" si="15"/>
        <v>静岡県浜松市中区</v>
      </c>
      <c r="B1013" s="21" t="s">
        <v>2227</v>
      </c>
      <c r="C1013" s="22" t="s">
        <v>2148</v>
      </c>
      <c r="D1013" s="18" t="s">
        <v>2219</v>
      </c>
      <c r="E1013" s="16" t="s">
        <v>1266</v>
      </c>
    </row>
    <row r="1014" spans="1:5">
      <c r="A1014" s="16" t="str">
        <f t="shared" si="15"/>
        <v>静岡県浜松市東区</v>
      </c>
      <c r="B1014" s="21" t="s">
        <v>2226</v>
      </c>
      <c r="C1014" s="22" t="s">
        <v>2148</v>
      </c>
      <c r="D1014" s="18" t="s">
        <v>2219</v>
      </c>
      <c r="E1014" s="16" t="s">
        <v>693</v>
      </c>
    </row>
    <row r="1015" spans="1:5">
      <c r="A1015" s="16" t="str">
        <f t="shared" si="15"/>
        <v>静岡県浜松市西区</v>
      </c>
      <c r="B1015" s="21" t="s">
        <v>2225</v>
      </c>
      <c r="C1015" s="22" t="s">
        <v>2148</v>
      </c>
      <c r="D1015" s="18" t="s">
        <v>2219</v>
      </c>
      <c r="E1015" s="16" t="s">
        <v>692</v>
      </c>
    </row>
    <row r="1016" spans="1:5">
      <c r="A1016" s="16" t="str">
        <f t="shared" si="15"/>
        <v>静岡県浜松市南区</v>
      </c>
      <c r="B1016" s="21" t="s">
        <v>2224</v>
      </c>
      <c r="C1016" s="22" t="s">
        <v>2148</v>
      </c>
      <c r="D1016" s="18" t="s">
        <v>2219</v>
      </c>
      <c r="E1016" s="16" t="s">
        <v>691</v>
      </c>
    </row>
    <row r="1017" spans="1:5">
      <c r="A1017" s="16" t="str">
        <f t="shared" si="15"/>
        <v>静岡県浜松市北区</v>
      </c>
      <c r="B1017" s="21" t="s">
        <v>2223</v>
      </c>
      <c r="C1017" s="22" t="s">
        <v>2148</v>
      </c>
      <c r="D1017" s="18" t="s">
        <v>2219</v>
      </c>
      <c r="E1017" s="16" t="s">
        <v>689</v>
      </c>
    </row>
    <row r="1018" spans="1:5">
      <c r="A1018" s="16" t="str">
        <f t="shared" si="15"/>
        <v>静岡県浜松市浜北区</v>
      </c>
      <c r="B1018" s="21" t="s">
        <v>2222</v>
      </c>
      <c r="C1018" s="22" t="s">
        <v>2148</v>
      </c>
      <c r="D1018" s="18" t="s">
        <v>2219</v>
      </c>
      <c r="E1018" s="16" t="s">
        <v>2221</v>
      </c>
    </row>
    <row r="1019" spans="1:5">
      <c r="A1019" s="16" t="str">
        <f t="shared" si="15"/>
        <v>静岡県浜松市天竜区</v>
      </c>
      <c r="B1019" s="21" t="s">
        <v>2220</v>
      </c>
      <c r="C1019" s="22" t="s">
        <v>2148</v>
      </c>
      <c r="D1019" s="18" t="s">
        <v>2219</v>
      </c>
      <c r="E1019" s="16" t="s">
        <v>2218</v>
      </c>
    </row>
    <row r="1020" spans="1:5">
      <c r="A1020" s="16" t="str">
        <f t="shared" si="15"/>
        <v>静岡県沼津市</v>
      </c>
      <c r="B1020" s="19" t="s">
        <v>2217</v>
      </c>
      <c r="C1020" s="15" t="s">
        <v>2148</v>
      </c>
      <c r="D1020" s="20" t="s">
        <v>2216</v>
      </c>
      <c r="E1020" s="15"/>
    </row>
    <row r="1021" spans="1:5">
      <c r="A1021" s="16" t="str">
        <f t="shared" si="15"/>
        <v>静岡県熱海市</v>
      </c>
      <c r="B1021" s="19" t="s">
        <v>2215</v>
      </c>
      <c r="C1021" s="15" t="s">
        <v>2148</v>
      </c>
      <c r="D1021" s="20" t="s">
        <v>2214</v>
      </c>
      <c r="E1021" s="15"/>
    </row>
    <row r="1022" spans="1:5">
      <c r="A1022" s="16" t="str">
        <f t="shared" si="15"/>
        <v>静岡県三島市</v>
      </c>
      <c r="B1022" s="19" t="s">
        <v>2213</v>
      </c>
      <c r="C1022" s="15" t="s">
        <v>2148</v>
      </c>
      <c r="D1022" s="20" t="s">
        <v>2212</v>
      </c>
      <c r="E1022" s="15"/>
    </row>
    <row r="1023" spans="1:5">
      <c r="A1023" s="16" t="str">
        <f t="shared" si="15"/>
        <v>静岡県富士宮市</v>
      </c>
      <c r="B1023" s="19" t="s">
        <v>2211</v>
      </c>
      <c r="C1023" s="15" t="s">
        <v>2148</v>
      </c>
      <c r="D1023" s="20" t="s">
        <v>2210</v>
      </c>
      <c r="E1023" s="15"/>
    </row>
    <row r="1024" spans="1:5">
      <c r="A1024" s="16" t="str">
        <f t="shared" si="15"/>
        <v>静岡県伊東市</v>
      </c>
      <c r="B1024" s="19" t="s">
        <v>2209</v>
      </c>
      <c r="C1024" s="15" t="s">
        <v>2148</v>
      </c>
      <c r="D1024" s="20" t="s">
        <v>2208</v>
      </c>
      <c r="E1024" s="15"/>
    </row>
    <row r="1025" spans="1:5">
      <c r="A1025" s="16" t="str">
        <f t="shared" si="15"/>
        <v>静岡県島田市</v>
      </c>
      <c r="B1025" s="19" t="s">
        <v>2207</v>
      </c>
      <c r="C1025" s="15" t="s">
        <v>2148</v>
      </c>
      <c r="D1025" s="20" t="s">
        <v>2206</v>
      </c>
      <c r="E1025" s="15"/>
    </row>
    <row r="1026" spans="1:5">
      <c r="A1026" s="16" t="str">
        <f t="shared" ref="A1026:A1089" si="16">C1026&amp;D1026&amp;E1026</f>
        <v>静岡県富士市</v>
      </c>
      <c r="B1026" s="19" t="s">
        <v>2205</v>
      </c>
      <c r="C1026" s="15" t="s">
        <v>2148</v>
      </c>
      <c r="D1026" s="20" t="s">
        <v>2204</v>
      </c>
      <c r="E1026" s="15"/>
    </row>
    <row r="1027" spans="1:5">
      <c r="A1027" s="16" t="str">
        <f t="shared" si="16"/>
        <v>静岡県磐田市</v>
      </c>
      <c r="B1027" s="19" t="s">
        <v>2203</v>
      </c>
      <c r="C1027" s="15" t="s">
        <v>2148</v>
      </c>
      <c r="D1027" s="20" t="s">
        <v>2202</v>
      </c>
      <c r="E1027" s="15"/>
    </row>
    <row r="1028" spans="1:5">
      <c r="A1028" s="16" t="str">
        <f t="shared" si="16"/>
        <v>静岡県焼津市</v>
      </c>
      <c r="B1028" s="19" t="s">
        <v>2201</v>
      </c>
      <c r="C1028" s="15" t="s">
        <v>2148</v>
      </c>
      <c r="D1028" s="20" t="s">
        <v>2200</v>
      </c>
      <c r="E1028" s="15"/>
    </row>
    <row r="1029" spans="1:5">
      <c r="A1029" s="16" t="str">
        <f t="shared" si="16"/>
        <v>静岡県掛川市</v>
      </c>
      <c r="B1029" s="19" t="s">
        <v>2199</v>
      </c>
      <c r="C1029" s="15" t="s">
        <v>2148</v>
      </c>
      <c r="D1029" s="20" t="s">
        <v>2198</v>
      </c>
      <c r="E1029" s="15"/>
    </row>
    <row r="1030" spans="1:5">
      <c r="A1030" s="16" t="str">
        <f t="shared" si="16"/>
        <v>静岡県藤枝市</v>
      </c>
      <c r="B1030" s="19" t="s">
        <v>2197</v>
      </c>
      <c r="C1030" s="15" t="s">
        <v>2148</v>
      </c>
      <c r="D1030" s="20" t="s">
        <v>2196</v>
      </c>
      <c r="E1030" s="15"/>
    </row>
    <row r="1031" spans="1:5">
      <c r="A1031" s="16" t="str">
        <f t="shared" si="16"/>
        <v>静岡県御殿場市</v>
      </c>
      <c r="B1031" s="19" t="s">
        <v>2195</v>
      </c>
      <c r="C1031" s="15" t="s">
        <v>2148</v>
      </c>
      <c r="D1031" s="20" t="s">
        <v>2194</v>
      </c>
      <c r="E1031" s="15"/>
    </row>
    <row r="1032" spans="1:5">
      <c r="A1032" s="16" t="str">
        <f t="shared" si="16"/>
        <v>静岡県袋井市</v>
      </c>
      <c r="B1032" s="19" t="s">
        <v>2193</v>
      </c>
      <c r="C1032" s="15" t="s">
        <v>2148</v>
      </c>
      <c r="D1032" s="20" t="s">
        <v>2192</v>
      </c>
      <c r="E1032" s="15"/>
    </row>
    <row r="1033" spans="1:5">
      <c r="A1033" s="16" t="str">
        <f t="shared" si="16"/>
        <v>静岡県下田市</v>
      </c>
      <c r="B1033" s="19" t="s">
        <v>2191</v>
      </c>
      <c r="C1033" s="15" t="s">
        <v>2148</v>
      </c>
      <c r="D1033" s="20" t="s">
        <v>2190</v>
      </c>
      <c r="E1033" s="15"/>
    </row>
    <row r="1034" spans="1:5">
      <c r="A1034" s="16" t="str">
        <f t="shared" si="16"/>
        <v>静岡県裾野市</v>
      </c>
      <c r="B1034" s="19" t="s">
        <v>2189</v>
      </c>
      <c r="C1034" s="15" t="s">
        <v>2148</v>
      </c>
      <c r="D1034" s="20" t="s">
        <v>2188</v>
      </c>
      <c r="E1034" s="15"/>
    </row>
    <row r="1035" spans="1:5">
      <c r="A1035" s="16" t="str">
        <f t="shared" si="16"/>
        <v>静岡県湖西市</v>
      </c>
      <c r="B1035" s="19" t="s">
        <v>2187</v>
      </c>
      <c r="C1035" s="15" t="s">
        <v>2148</v>
      </c>
      <c r="D1035" s="20" t="s">
        <v>2186</v>
      </c>
      <c r="E1035" s="15"/>
    </row>
    <row r="1036" spans="1:5">
      <c r="A1036" s="16" t="str">
        <f t="shared" si="16"/>
        <v>静岡県伊豆市</v>
      </c>
      <c r="B1036" s="19" t="s">
        <v>2185</v>
      </c>
      <c r="C1036" s="15" t="s">
        <v>2148</v>
      </c>
      <c r="D1036" s="20" t="s">
        <v>2184</v>
      </c>
      <c r="E1036" s="15"/>
    </row>
    <row r="1037" spans="1:5">
      <c r="A1037" s="16" t="str">
        <f t="shared" si="16"/>
        <v>静岡県御前崎市</v>
      </c>
      <c r="B1037" s="19" t="s">
        <v>2183</v>
      </c>
      <c r="C1037" s="15" t="s">
        <v>2148</v>
      </c>
      <c r="D1037" s="20" t="s">
        <v>2182</v>
      </c>
      <c r="E1037" s="15"/>
    </row>
    <row r="1038" spans="1:5">
      <c r="A1038" s="16" t="str">
        <f t="shared" si="16"/>
        <v>静岡県菊川市</v>
      </c>
      <c r="B1038" s="19" t="s">
        <v>2181</v>
      </c>
      <c r="C1038" s="15" t="s">
        <v>2148</v>
      </c>
      <c r="D1038" s="20" t="s">
        <v>2180</v>
      </c>
      <c r="E1038" s="15"/>
    </row>
    <row r="1039" spans="1:5">
      <c r="A1039" s="16" t="str">
        <f t="shared" si="16"/>
        <v>静岡県伊豆の国市</v>
      </c>
      <c r="B1039" s="19" t="s">
        <v>2179</v>
      </c>
      <c r="C1039" s="15" t="s">
        <v>2148</v>
      </c>
      <c r="D1039" s="20" t="s">
        <v>2178</v>
      </c>
      <c r="E1039" s="15"/>
    </row>
    <row r="1040" spans="1:5">
      <c r="A1040" s="16" t="str">
        <f t="shared" si="16"/>
        <v>静岡県牧之原市</v>
      </c>
      <c r="B1040" s="19" t="s">
        <v>2177</v>
      </c>
      <c r="C1040" s="15" t="s">
        <v>2148</v>
      </c>
      <c r="D1040" s="20" t="s">
        <v>2176</v>
      </c>
      <c r="E1040" s="15"/>
    </row>
    <row r="1041" spans="1:5">
      <c r="A1041" s="16" t="str">
        <f t="shared" si="16"/>
        <v>静岡県賀茂郡東伊豆町</v>
      </c>
      <c r="B1041" s="19" t="s">
        <v>2175</v>
      </c>
      <c r="C1041" s="15" t="s">
        <v>2148</v>
      </c>
      <c r="D1041" s="20" t="s">
        <v>2166</v>
      </c>
      <c r="E1041" s="15" t="s">
        <v>2174</v>
      </c>
    </row>
    <row r="1042" spans="1:5">
      <c r="A1042" s="16" t="str">
        <f t="shared" si="16"/>
        <v>静岡県賀茂郡河津町</v>
      </c>
      <c r="B1042" s="19" t="s">
        <v>2173</v>
      </c>
      <c r="C1042" s="15" t="s">
        <v>2148</v>
      </c>
      <c r="D1042" s="20" t="s">
        <v>2166</v>
      </c>
      <c r="E1042" s="15" t="s">
        <v>2172</v>
      </c>
    </row>
    <row r="1043" spans="1:5">
      <c r="A1043" s="16" t="str">
        <f t="shared" si="16"/>
        <v>静岡県賀茂郡南伊豆町</v>
      </c>
      <c r="B1043" s="19" t="s">
        <v>2171</v>
      </c>
      <c r="C1043" s="15" t="s">
        <v>2148</v>
      </c>
      <c r="D1043" s="20" t="s">
        <v>2166</v>
      </c>
      <c r="E1043" s="15" t="s">
        <v>2170</v>
      </c>
    </row>
    <row r="1044" spans="1:5">
      <c r="A1044" s="16" t="str">
        <f t="shared" si="16"/>
        <v>静岡県賀茂郡松崎町</v>
      </c>
      <c r="B1044" s="19" t="s">
        <v>2169</v>
      </c>
      <c r="C1044" s="15" t="s">
        <v>2148</v>
      </c>
      <c r="D1044" s="20" t="s">
        <v>2166</v>
      </c>
      <c r="E1044" s="15" t="s">
        <v>2168</v>
      </c>
    </row>
    <row r="1045" spans="1:5">
      <c r="A1045" s="16" t="str">
        <f t="shared" si="16"/>
        <v>静岡県賀茂郡西伊豆町</v>
      </c>
      <c r="B1045" s="19" t="s">
        <v>2167</v>
      </c>
      <c r="C1045" s="15" t="s">
        <v>2148</v>
      </c>
      <c r="D1045" s="20" t="s">
        <v>2166</v>
      </c>
      <c r="E1045" s="15" t="s">
        <v>2165</v>
      </c>
    </row>
    <row r="1046" spans="1:5">
      <c r="A1046" s="16" t="str">
        <f t="shared" si="16"/>
        <v>静岡県田方郡函南町</v>
      </c>
      <c r="B1046" s="19" t="s">
        <v>2164</v>
      </c>
      <c r="C1046" s="15" t="s">
        <v>2148</v>
      </c>
      <c r="D1046" s="20" t="s">
        <v>2163</v>
      </c>
      <c r="E1046" s="15" t="s">
        <v>2162</v>
      </c>
    </row>
    <row r="1047" spans="1:5">
      <c r="A1047" s="16" t="str">
        <f t="shared" si="16"/>
        <v>静岡県駿東郡清水町</v>
      </c>
      <c r="B1047" s="19" t="s">
        <v>2161</v>
      </c>
      <c r="C1047" s="15" t="s">
        <v>2148</v>
      </c>
      <c r="D1047" s="20" t="s">
        <v>2156</v>
      </c>
      <c r="E1047" s="15" t="s">
        <v>2160</v>
      </c>
    </row>
    <row r="1048" spans="1:5">
      <c r="A1048" s="16" t="str">
        <f t="shared" si="16"/>
        <v>静岡県駿東郡長泉町</v>
      </c>
      <c r="B1048" s="19" t="s">
        <v>2159</v>
      </c>
      <c r="C1048" s="15" t="s">
        <v>2148</v>
      </c>
      <c r="D1048" s="20" t="s">
        <v>2156</v>
      </c>
      <c r="E1048" s="15" t="s">
        <v>2158</v>
      </c>
    </row>
    <row r="1049" spans="1:5">
      <c r="A1049" s="16" t="str">
        <f t="shared" si="16"/>
        <v>静岡県駿東郡小山町</v>
      </c>
      <c r="B1049" s="19" t="s">
        <v>2157</v>
      </c>
      <c r="C1049" s="15" t="s">
        <v>2148</v>
      </c>
      <c r="D1049" s="20" t="s">
        <v>2156</v>
      </c>
      <c r="E1049" s="15" t="s">
        <v>2155</v>
      </c>
    </row>
    <row r="1050" spans="1:5">
      <c r="A1050" s="16" t="str">
        <f t="shared" si="16"/>
        <v>静岡県榛原郡吉田町</v>
      </c>
      <c r="B1050" s="19" t="s">
        <v>2154</v>
      </c>
      <c r="C1050" s="15" t="s">
        <v>2148</v>
      </c>
      <c r="D1050" s="20" t="s">
        <v>2151</v>
      </c>
      <c r="E1050" s="15" t="s">
        <v>2153</v>
      </c>
    </row>
    <row r="1051" spans="1:5">
      <c r="A1051" s="16" t="str">
        <f t="shared" si="16"/>
        <v>静岡県榛原郡川根本町</v>
      </c>
      <c r="B1051" s="19" t="s">
        <v>2152</v>
      </c>
      <c r="C1051" s="15" t="s">
        <v>2148</v>
      </c>
      <c r="D1051" s="20" t="s">
        <v>2151</v>
      </c>
      <c r="E1051" s="15" t="s">
        <v>2150</v>
      </c>
    </row>
    <row r="1052" spans="1:5">
      <c r="A1052" s="16" t="str">
        <f t="shared" si="16"/>
        <v>静岡県周智郡森町</v>
      </c>
      <c r="B1052" s="19" t="s">
        <v>2149</v>
      </c>
      <c r="C1052" s="15" t="s">
        <v>2148</v>
      </c>
      <c r="D1052" s="20" t="s">
        <v>2147</v>
      </c>
      <c r="E1052" s="15" t="s">
        <v>2146</v>
      </c>
    </row>
    <row r="1053" spans="1:5">
      <c r="A1053" s="16" t="str">
        <f t="shared" si="16"/>
        <v>愛知県名古屋市千種区</v>
      </c>
      <c r="B1053" s="21" t="s">
        <v>2145</v>
      </c>
      <c r="C1053" s="22" t="s">
        <v>2010</v>
      </c>
      <c r="D1053" s="18" t="s">
        <v>2120</v>
      </c>
      <c r="E1053" s="16" t="s">
        <v>2144</v>
      </c>
    </row>
    <row r="1054" spans="1:5">
      <c r="A1054" s="16" t="str">
        <f t="shared" si="16"/>
        <v>愛知県名古屋市東区</v>
      </c>
      <c r="B1054" s="21" t="s">
        <v>2143</v>
      </c>
      <c r="C1054" s="22" t="s">
        <v>2010</v>
      </c>
      <c r="D1054" s="18" t="s">
        <v>2120</v>
      </c>
      <c r="E1054" s="16" t="s">
        <v>693</v>
      </c>
    </row>
    <row r="1055" spans="1:5">
      <c r="A1055" s="16" t="str">
        <f t="shared" si="16"/>
        <v>愛知県名古屋市北区</v>
      </c>
      <c r="B1055" s="21" t="s">
        <v>2142</v>
      </c>
      <c r="C1055" s="22" t="s">
        <v>2010</v>
      </c>
      <c r="D1055" s="18" t="s">
        <v>2120</v>
      </c>
      <c r="E1055" s="16" t="s">
        <v>689</v>
      </c>
    </row>
    <row r="1056" spans="1:5">
      <c r="A1056" s="16" t="str">
        <f t="shared" si="16"/>
        <v>愛知県名古屋市西区</v>
      </c>
      <c r="B1056" s="21" t="s">
        <v>2141</v>
      </c>
      <c r="C1056" s="22" t="s">
        <v>2010</v>
      </c>
      <c r="D1056" s="18" t="s">
        <v>2120</v>
      </c>
      <c r="E1056" s="16" t="s">
        <v>692</v>
      </c>
    </row>
    <row r="1057" spans="1:5">
      <c r="A1057" s="16" t="str">
        <f t="shared" si="16"/>
        <v>愛知県名古屋市中村区</v>
      </c>
      <c r="B1057" s="21" t="s">
        <v>2140</v>
      </c>
      <c r="C1057" s="22" t="s">
        <v>2010</v>
      </c>
      <c r="D1057" s="18" t="s">
        <v>2120</v>
      </c>
      <c r="E1057" s="16" t="s">
        <v>2139</v>
      </c>
    </row>
    <row r="1058" spans="1:5">
      <c r="A1058" s="16" t="str">
        <f t="shared" si="16"/>
        <v>愛知県名古屋市中区</v>
      </c>
      <c r="B1058" s="21" t="s">
        <v>2138</v>
      </c>
      <c r="C1058" s="22" t="s">
        <v>2010</v>
      </c>
      <c r="D1058" s="18" t="s">
        <v>2120</v>
      </c>
      <c r="E1058" s="16" t="s">
        <v>1266</v>
      </c>
    </row>
    <row r="1059" spans="1:5">
      <c r="A1059" s="16" t="str">
        <f t="shared" si="16"/>
        <v>愛知県名古屋市昭和区</v>
      </c>
      <c r="B1059" s="21" t="s">
        <v>2137</v>
      </c>
      <c r="C1059" s="22" t="s">
        <v>2010</v>
      </c>
      <c r="D1059" s="18" t="s">
        <v>2120</v>
      </c>
      <c r="E1059" s="16" t="s">
        <v>2136</v>
      </c>
    </row>
    <row r="1060" spans="1:5">
      <c r="A1060" s="16" t="str">
        <f t="shared" si="16"/>
        <v>愛知県名古屋市瑞穂区</v>
      </c>
      <c r="B1060" s="21" t="s">
        <v>2135</v>
      </c>
      <c r="C1060" s="22" t="s">
        <v>2010</v>
      </c>
      <c r="D1060" s="18" t="s">
        <v>2120</v>
      </c>
      <c r="E1060" s="16" t="s">
        <v>2134</v>
      </c>
    </row>
    <row r="1061" spans="1:5">
      <c r="A1061" s="16" t="str">
        <f t="shared" si="16"/>
        <v>愛知県名古屋市熱田区</v>
      </c>
      <c r="B1061" s="21" t="s">
        <v>2133</v>
      </c>
      <c r="C1061" s="22" t="s">
        <v>2010</v>
      </c>
      <c r="D1061" s="18" t="s">
        <v>2120</v>
      </c>
      <c r="E1061" s="16" t="s">
        <v>2132</v>
      </c>
    </row>
    <row r="1062" spans="1:5">
      <c r="A1062" s="16" t="str">
        <f t="shared" si="16"/>
        <v>愛知県名古屋市中川区</v>
      </c>
      <c r="B1062" s="21" t="s">
        <v>2131</v>
      </c>
      <c r="C1062" s="22" t="s">
        <v>2010</v>
      </c>
      <c r="D1062" s="18" t="s">
        <v>2120</v>
      </c>
      <c r="E1062" s="16" t="s">
        <v>2130</v>
      </c>
    </row>
    <row r="1063" spans="1:5">
      <c r="A1063" s="16" t="str">
        <f t="shared" si="16"/>
        <v>愛知県名古屋市港区</v>
      </c>
      <c r="B1063" s="21" t="s">
        <v>2129</v>
      </c>
      <c r="C1063" s="22" t="s">
        <v>2010</v>
      </c>
      <c r="D1063" s="18" t="s">
        <v>2120</v>
      </c>
      <c r="E1063" s="16" t="s">
        <v>1814</v>
      </c>
    </row>
    <row r="1064" spans="1:5">
      <c r="A1064" s="16" t="str">
        <f t="shared" si="16"/>
        <v>愛知県名古屋市南区</v>
      </c>
      <c r="B1064" s="21" t="s">
        <v>2128</v>
      </c>
      <c r="C1064" s="22" t="s">
        <v>2010</v>
      </c>
      <c r="D1064" s="18" t="s">
        <v>2120</v>
      </c>
      <c r="E1064" s="16" t="s">
        <v>691</v>
      </c>
    </row>
    <row r="1065" spans="1:5">
      <c r="A1065" s="16" t="str">
        <f t="shared" si="16"/>
        <v>愛知県名古屋市守山区</v>
      </c>
      <c r="B1065" s="21" t="s">
        <v>2127</v>
      </c>
      <c r="C1065" s="22" t="s">
        <v>2010</v>
      </c>
      <c r="D1065" s="18" t="s">
        <v>2120</v>
      </c>
      <c r="E1065" s="16" t="s">
        <v>2126</v>
      </c>
    </row>
    <row r="1066" spans="1:5">
      <c r="A1066" s="16" t="str">
        <f t="shared" si="16"/>
        <v>愛知県名古屋市緑区</v>
      </c>
      <c r="B1066" s="21" t="s">
        <v>2125</v>
      </c>
      <c r="C1066" s="22" t="s">
        <v>2010</v>
      </c>
      <c r="D1066" s="18" t="s">
        <v>2120</v>
      </c>
      <c r="E1066" s="16" t="s">
        <v>2124</v>
      </c>
    </row>
    <row r="1067" spans="1:5">
      <c r="A1067" s="16" t="str">
        <f t="shared" si="16"/>
        <v>愛知県名古屋市名東区</v>
      </c>
      <c r="B1067" s="21" t="s">
        <v>2123</v>
      </c>
      <c r="C1067" s="22" t="s">
        <v>2010</v>
      </c>
      <c r="D1067" s="18" t="s">
        <v>2120</v>
      </c>
      <c r="E1067" s="16" t="s">
        <v>2122</v>
      </c>
    </row>
    <row r="1068" spans="1:5">
      <c r="A1068" s="16" t="str">
        <f t="shared" si="16"/>
        <v>愛知県名古屋市天白区</v>
      </c>
      <c r="B1068" s="21" t="s">
        <v>2121</v>
      </c>
      <c r="C1068" s="22" t="s">
        <v>2010</v>
      </c>
      <c r="D1068" s="18" t="s">
        <v>2120</v>
      </c>
      <c r="E1068" s="16" t="s">
        <v>2119</v>
      </c>
    </row>
    <row r="1069" spans="1:5">
      <c r="A1069" s="16" t="str">
        <f t="shared" si="16"/>
        <v>愛知県豊橋市</v>
      </c>
      <c r="B1069" s="19" t="s">
        <v>2118</v>
      </c>
      <c r="C1069" s="15" t="s">
        <v>2010</v>
      </c>
      <c r="D1069" s="20" t="s">
        <v>2117</v>
      </c>
      <c r="E1069" s="15"/>
    </row>
    <row r="1070" spans="1:5">
      <c r="A1070" s="16" t="str">
        <f t="shared" si="16"/>
        <v>愛知県岡崎市</v>
      </c>
      <c r="B1070" s="19" t="s">
        <v>2116</v>
      </c>
      <c r="C1070" s="15" t="s">
        <v>2010</v>
      </c>
      <c r="D1070" s="20" t="s">
        <v>2115</v>
      </c>
      <c r="E1070" s="15"/>
    </row>
    <row r="1071" spans="1:5">
      <c r="A1071" s="16" t="str">
        <f t="shared" si="16"/>
        <v>愛知県一宮市</v>
      </c>
      <c r="B1071" s="19" t="s">
        <v>2114</v>
      </c>
      <c r="C1071" s="15" t="s">
        <v>2010</v>
      </c>
      <c r="D1071" s="20" t="s">
        <v>2113</v>
      </c>
      <c r="E1071" s="15"/>
    </row>
    <row r="1072" spans="1:5">
      <c r="A1072" s="16" t="str">
        <f t="shared" si="16"/>
        <v>愛知県瀬戸市</v>
      </c>
      <c r="B1072" s="19" t="s">
        <v>2112</v>
      </c>
      <c r="C1072" s="15" t="s">
        <v>2010</v>
      </c>
      <c r="D1072" s="20" t="s">
        <v>2111</v>
      </c>
      <c r="E1072" s="15"/>
    </row>
    <row r="1073" spans="1:5">
      <c r="A1073" s="16" t="str">
        <f t="shared" si="16"/>
        <v>愛知県半田市</v>
      </c>
      <c r="B1073" s="19" t="s">
        <v>2110</v>
      </c>
      <c r="C1073" s="15" t="s">
        <v>2010</v>
      </c>
      <c r="D1073" s="20" t="s">
        <v>2109</v>
      </c>
      <c r="E1073" s="15"/>
    </row>
    <row r="1074" spans="1:5">
      <c r="A1074" s="16" t="str">
        <f t="shared" si="16"/>
        <v>愛知県春日井市</v>
      </c>
      <c r="B1074" s="19" t="s">
        <v>2108</v>
      </c>
      <c r="C1074" s="15" t="s">
        <v>2010</v>
      </c>
      <c r="D1074" s="20" t="s">
        <v>2107</v>
      </c>
      <c r="E1074" s="15"/>
    </row>
    <row r="1075" spans="1:5">
      <c r="A1075" s="16" t="str">
        <f t="shared" si="16"/>
        <v>愛知県豊川市</v>
      </c>
      <c r="B1075" s="19" t="s">
        <v>2106</v>
      </c>
      <c r="C1075" s="15" t="s">
        <v>2010</v>
      </c>
      <c r="D1075" s="20" t="s">
        <v>2105</v>
      </c>
      <c r="E1075" s="15"/>
    </row>
    <row r="1076" spans="1:5">
      <c r="A1076" s="16" t="str">
        <f t="shared" si="16"/>
        <v>愛知県津島市</v>
      </c>
      <c r="B1076" s="19" t="s">
        <v>2104</v>
      </c>
      <c r="C1076" s="15" t="s">
        <v>2010</v>
      </c>
      <c r="D1076" s="20" t="s">
        <v>2103</v>
      </c>
      <c r="E1076" s="15"/>
    </row>
    <row r="1077" spans="1:5">
      <c r="A1077" s="16" t="str">
        <f t="shared" si="16"/>
        <v>愛知県碧南市</v>
      </c>
      <c r="B1077" s="19" t="s">
        <v>2102</v>
      </c>
      <c r="C1077" s="15" t="s">
        <v>2010</v>
      </c>
      <c r="D1077" s="20" t="s">
        <v>2101</v>
      </c>
      <c r="E1077" s="15"/>
    </row>
    <row r="1078" spans="1:5">
      <c r="A1078" s="16" t="str">
        <f t="shared" si="16"/>
        <v>愛知県刈谷市</v>
      </c>
      <c r="B1078" s="19" t="s">
        <v>2100</v>
      </c>
      <c r="C1078" s="15" t="s">
        <v>2010</v>
      </c>
      <c r="D1078" s="20" t="s">
        <v>2099</v>
      </c>
      <c r="E1078" s="15"/>
    </row>
    <row r="1079" spans="1:5">
      <c r="A1079" s="16" t="str">
        <f t="shared" si="16"/>
        <v>愛知県豊田市</v>
      </c>
      <c r="B1079" s="19" t="s">
        <v>2098</v>
      </c>
      <c r="C1079" s="15" t="s">
        <v>2010</v>
      </c>
      <c r="D1079" s="20" t="s">
        <v>2097</v>
      </c>
      <c r="E1079" s="15"/>
    </row>
    <row r="1080" spans="1:5">
      <c r="A1080" s="16" t="str">
        <f t="shared" si="16"/>
        <v>愛知県安城市</v>
      </c>
      <c r="B1080" s="19" t="s">
        <v>2096</v>
      </c>
      <c r="C1080" s="15" t="s">
        <v>2010</v>
      </c>
      <c r="D1080" s="20" t="s">
        <v>2095</v>
      </c>
      <c r="E1080" s="15"/>
    </row>
    <row r="1081" spans="1:5">
      <c r="A1081" s="16" t="str">
        <f t="shared" si="16"/>
        <v>愛知県西尾市</v>
      </c>
      <c r="B1081" s="19" t="s">
        <v>2094</v>
      </c>
      <c r="C1081" s="15" t="s">
        <v>2010</v>
      </c>
      <c r="D1081" s="20" t="s">
        <v>2093</v>
      </c>
      <c r="E1081" s="15"/>
    </row>
    <row r="1082" spans="1:5">
      <c r="A1082" s="16" t="str">
        <f t="shared" si="16"/>
        <v>愛知県蒲郡市</v>
      </c>
      <c r="B1082" s="19" t="s">
        <v>2092</v>
      </c>
      <c r="C1082" s="15" t="s">
        <v>2010</v>
      </c>
      <c r="D1082" s="20" t="s">
        <v>2091</v>
      </c>
      <c r="E1082" s="15"/>
    </row>
    <row r="1083" spans="1:5">
      <c r="A1083" s="16" t="str">
        <f t="shared" si="16"/>
        <v>愛知県犬山市</v>
      </c>
      <c r="B1083" s="19" t="s">
        <v>2090</v>
      </c>
      <c r="C1083" s="15" t="s">
        <v>2010</v>
      </c>
      <c r="D1083" s="20" t="s">
        <v>2089</v>
      </c>
      <c r="E1083" s="15"/>
    </row>
    <row r="1084" spans="1:5">
      <c r="A1084" s="16" t="str">
        <f t="shared" si="16"/>
        <v>愛知県常滑市</v>
      </c>
      <c r="B1084" s="19" t="s">
        <v>2088</v>
      </c>
      <c r="C1084" s="15" t="s">
        <v>2010</v>
      </c>
      <c r="D1084" s="20" t="s">
        <v>2087</v>
      </c>
      <c r="E1084" s="15"/>
    </row>
    <row r="1085" spans="1:5">
      <c r="A1085" s="16" t="str">
        <f t="shared" si="16"/>
        <v>愛知県江南市</v>
      </c>
      <c r="B1085" s="19" t="s">
        <v>2086</v>
      </c>
      <c r="C1085" s="15" t="s">
        <v>2010</v>
      </c>
      <c r="D1085" s="20" t="s">
        <v>2085</v>
      </c>
      <c r="E1085" s="15"/>
    </row>
    <row r="1086" spans="1:5">
      <c r="A1086" s="16" t="str">
        <f t="shared" si="16"/>
        <v>愛知県小牧市</v>
      </c>
      <c r="B1086" s="19" t="s">
        <v>2084</v>
      </c>
      <c r="C1086" s="15" t="s">
        <v>2010</v>
      </c>
      <c r="D1086" s="20" t="s">
        <v>2083</v>
      </c>
      <c r="E1086" s="15"/>
    </row>
    <row r="1087" spans="1:5">
      <c r="A1087" s="16" t="str">
        <f t="shared" si="16"/>
        <v>愛知県稲沢市</v>
      </c>
      <c r="B1087" s="19" t="s">
        <v>2082</v>
      </c>
      <c r="C1087" s="15" t="s">
        <v>2010</v>
      </c>
      <c r="D1087" s="20" t="s">
        <v>2081</v>
      </c>
      <c r="E1087" s="15"/>
    </row>
    <row r="1088" spans="1:5">
      <c r="A1088" s="16" t="str">
        <f t="shared" si="16"/>
        <v>愛知県新城市</v>
      </c>
      <c r="B1088" s="19" t="s">
        <v>2080</v>
      </c>
      <c r="C1088" s="15" t="s">
        <v>2010</v>
      </c>
      <c r="D1088" s="20" t="s">
        <v>2079</v>
      </c>
      <c r="E1088" s="15"/>
    </row>
    <row r="1089" spans="1:5">
      <c r="A1089" s="16" t="str">
        <f t="shared" si="16"/>
        <v>愛知県東海市</v>
      </c>
      <c r="B1089" s="19" t="s">
        <v>2078</v>
      </c>
      <c r="C1089" s="15" t="s">
        <v>2010</v>
      </c>
      <c r="D1089" s="20" t="s">
        <v>2077</v>
      </c>
      <c r="E1089" s="15"/>
    </row>
    <row r="1090" spans="1:5">
      <c r="A1090" s="16" t="str">
        <f t="shared" ref="A1090:A1153" si="17">C1090&amp;D1090&amp;E1090</f>
        <v>愛知県大府市</v>
      </c>
      <c r="B1090" s="19" t="s">
        <v>2076</v>
      </c>
      <c r="C1090" s="15" t="s">
        <v>2010</v>
      </c>
      <c r="D1090" s="20" t="s">
        <v>2075</v>
      </c>
      <c r="E1090" s="15"/>
    </row>
    <row r="1091" spans="1:5">
      <c r="A1091" s="16" t="str">
        <f t="shared" si="17"/>
        <v>愛知県知多市</v>
      </c>
      <c r="B1091" s="19" t="s">
        <v>2074</v>
      </c>
      <c r="C1091" s="15" t="s">
        <v>2010</v>
      </c>
      <c r="D1091" s="20" t="s">
        <v>2073</v>
      </c>
      <c r="E1091" s="15"/>
    </row>
    <row r="1092" spans="1:5">
      <c r="A1092" s="16" t="str">
        <f t="shared" si="17"/>
        <v>愛知県知立市</v>
      </c>
      <c r="B1092" s="19" t="s">
        <v>2072</v>
      </c>
      <c r="C1092" s="15" t="s">
        <v>2010</v>
      </c>
      <c r="D1092" s="20" t="s">
        <v>2071</v>
      </c>
      <c r="E1092" s="15"/>
    </row>
    <row r="1093" spans="1:5">
      <c r="A1093" s="16" t="str">
        <f t="shared" si="17"/>
        <v>愛知県尾張旭市</v>
      </c>
      <c r="B1093" s="19" t="s">
        <v>2070</v>
      </c>
      <c r="C1093" s="15" t="s">
        <v>2010</v>
      </c>
      <c r="D1093" s="20" t="s">
        <v>2069</v>
      </c>
      <c r="E1093" s="15"/>
    </row>
    <row r="1094" spans="1:5">
      <c r="A1094" s="16" t="str">
        <f t="shared" si="17"/>
        <v>愛知県高浜市</v>
      </c>
      <c r="B1094" s="19" t="s">
        <v>2068</v>
      </c>
      <c r="C1094" s="15" t="s">
        <v>2010</v>
      </c>
      <c r="D1094" s="20" t="s">
        <v>2067</v>
      </c>
      <c r="E1094" s="15"/>
    </row>
    <row r="1095" spans="1:5">
      <c r="A1095" s="16" t="str">
        <f t="shared" si="17"/>
        <v>愛知県岩倉市</v>
      </c>
      <c r="B1095" s="19" t="s">
        <v>2066</v>
      </c>
      <c r="C1095" s="15" t="s">
        <v>2010</v>
      </c>
      <c r="D1095" s="20" t="s">
        <v>2065</v>
      </c>
      <c r="E1095" s="15"/>
    </row>
    <row r="1096" spans="1:5">
      <c r="A1096" s="16" t="str">
        <f t="shared" si="17"/>
        <v>愛知県豊明市</v>
      </c>
      <c r="B1096" s="19" t="s">
        <v>2064</v>
      </c>
      <c r="C1096" s="15" t="s">
        <v>2010</v>
      </c>
      <c r="D1096" s="20" t="s">
        <v>2063</v>
      </c>
      <c r="E1096" s="15"/>
    </row>
    <row r="1097" spans="1:5">
      <c r="A1097" s="16" t="str">
        <f t="shared" si="17"/>
        <v>愛知県日進市</v>
      </c>
      <c r="B1097" s="19" t="s">
        <v>2062</v>
      </c>
      <c r="C1097" s="15" t="s">
        <v>2010</v>
      </c>
      <c r="D1097" s="20" t="s">
        <v>2061</v>
      </c>
      <c r="E1097" s="15"/>
    </row>
    <row r="1098" spans="1:5">
      <c r="A1098" s="16" t="str">
        <f t="shared" si="17"/>
        <v>愛知県田原市</v>
      </c>
      <c r="B1098" s="19" t="s">
        <v>2060</v>
      </c>
      <c r="C1098" s="15" t="s">
        <v>2010</v>
      </c>
      <c r="D1098" s="20" t="s">
        <v>2059</v>
      </c>
      <c r="E1098" s="15"/>
    </row>
    <row r="1099" spans="1:5">
      <c r="A1099" s="16" t="str">
        <f t="shared" si="17"/>
        <v>愛知県愛西市</v>
      </c>
      <c r="B1099" s="19" t="s">
        <v>2058</v>
      </c>
      <c r="C1099" s="15" t="s">
        <v>2010</v>
      </c>
      <c r="D1099" s="20" t="s">
        <v>2057</v>
      </c>
      <c r="E1099" s="15"/>
    </row>
    <row r="1100" spans="1:5">
      <c r="A1100" s="16" t="str">
        <f t="shared" si="17"/>
        <v>愛知県清須市</v>
      </c>
      <c r="B1100" s="19" t="s">
        <v>2056</v>
      </c>
      <c r="C1100" s="15" t="s">
        <v>2010</v>
      </c>
      <c r="D1100" s="20" t="s">
        <v>2055</v>
      </c>
      <c r="E1100" s="15"/>
    </row>
    <row r="1101" spans="1:5">
      <c r="A1101" s="16" t="str">
        <f t="shared" si="17"/>
        <v>愛知県北名古屋市</v>
      </c>
      <c r="B1101" s="19" t="s">
        <v>2054</v>
      </c>
      <c r="C1101" s="15" t="s">
        <v>2010</v>
      </c>
      <c r="D1101" s="20" t="s">
        <v>2053</v>
      </c>
      <c r="E1101" s="15"/>
    </row>
    <row r="1102" spans="1:5">
      <c r="A1102" s="16" t="str">
        <f t="shared" si="17"/>
        <v>愛知県弥富市</v>
      </c>
      <c r="B1102" s="19" t="s">
        <v>2052</v>
      </c>
      <c r="C1102" s="15" t="s">
        <v>2010</v>
      </c>
      <c r="D1102" s="20" t="s">
        <v>2051</v>
      </c>
      <c r="E1102" s="15"/>
    </row>
    <row r="1103" spans="1:5">
      <c r="A1103" s="16" t="str">
        <f t="shared" si="17"/>
        <v>愛知県みよし市</v>
      </c>
      <c r="B1103" s="19" t="s">
        <v>2050</v>
      </c>
      <c r="C1103" s="15" t="s">
        <v>2010</v>
      </c>
      <c r="D1103" s="20" t="s">
        <v>2049</v>
      </c>
      <c r="E1103" s="15"/>
    </row>
    <row r="1104" spans="1:5">
      <c r="A1104" s="16" t="str">
        <f t="shared" si="17"/>
        <v>愛知県あま市</v>
      </c>
      <c r="B1104" s="19" t="s">
        <v>2048</v>
      </c>
      <c r="C1104" s="15" t="s">
        <v>2010</v>
      </c>
      <c r="D1104" s="20" t="s">
        <v>2047</v>
      </c>
      <c r="E1104" s="15"/>
    </row>
    <row r="1105" spans="1:5">
      <c r="A1105" s="16" t="str">
        <f t="shared" si="17"/>
        <v>愛知県長久手市</v>
      </c>
      <c r="B1105" s="19" t="s">
        <v>2046</v>
      </c>
      <c r="C1105" s="15" t="s">
        <v>2010</v>
      </c>
      <c r="D1105" s="20" t="s">
        <v>2045</v>
      </c>
      <c r="E1105" s="15"/>
    </row>
    <row r="1106" spans="1:5">
      <c r="A1106" s="16" t="str">
        <f t="shared" si="17"/>
        <v>愛知県愛知郡東郷町</v>
      </c>
      <c r="B1106" s="19" t="s">
        <v>2044</v>
      </c>
      <c r="C1106" s="15" t="s">
        <v>2010</v>
      </c>
      <c r="D1106" s="20" t="s">
        <v>1910</v>
      </c>
      <c r="E1106" s="15" t="s">
        <v>2043</v>
      </c>
    </row>
    <row r="1107" spans="1:5">
      <c r="A1107" s="16" t="str">
        <f t="shared" si="17"/>
        <v>愛知県西春日井郡豊山町</v>
      </c>
      <c r="B1107" s="19" t="s">
        <v>2042</v>
      </c>
      <c r="C1107" s="15" t="s">
        <v>2010</v>
      </c>
      <c r="D1107" s="20" t="s">
        <v>2041</v>
      </c>
      <c r="E1107" s="15" t="s">
        <v>2040</v>
      </c>
    </row>
    <row r="1108" spans="1:5">
      <c r="A1108" s="16" t="str">
        <f t="shared" si="17"/>
        <v>愛知県丹羽郡大口町</v>
      </c>
      <c r="B1108" s="19" t="s">
        <v>2039</v>
      </c>
      <c r="C1108" s="15" t="s">
        <v>2010</v>
      </c>
      <c r="D1108" s="20" t="s">
        <v>2036</v>
      </c>
      <c r="E1108" s="15" t="s">
        <v>2038</v>
      </c>
    </row>
    <row r="1109" spans="1:5">
      <c r="A1109" s="16" t="str">
        <f t="shared" si="17"/>
        <v>愛知県丹羽郡扶桑町</v>
      </c>
      <c r="B1109" s="19" t="s">
        <v>2037</v>
      </c>
      <c r="C1109" s="15" t="s">
        <v>2010</v>
      </c>
      <c r="D1109" s="20" t="s">
        <v>2036</v>
      </c>
      <c r="E1109" s="15" t="s">
        <v>2035</v>
      </c>
    </row>
    <row r="1110" spans="1:5">
      <c r="A1110" s="16" t="str">
        <f t="shared" si="17"/>
        <v>愛知県海部郡大治町</v>
      </c>
      <c r="B1110" s="19" t="s">
        <v>2034</v>
      </c>
      <c r="C1110" s="15" t="s">
        <v>2010</v>
      </c>
      <c r="D1110" s="20" t="s">
        <v>1126</v>
      </c>
      <c r="E1110" s="15" t="s">
        <v>2033</v>
      </c>
    </row>
    <row r="1111" spans="1:5">
      <c r="A1111" s="16" t="str">
        <f t="shared" si="17"/>
        <v>愛知県海部郡蟹江町</v>
      </c>
      <c r="B1111" s="19" t="s">
        <v>2032</v>
      </c>
      <c r="C1111" s="15" t="s">
        <v>2010</v>
      </c>
      <c r="D1111" s="20" t="s">
        <v>1126</v>
      </c>
      <c r="E1111" s="15" t="s">
        <v>2031</v>
      </c>
    </row>
    <row r="1112" spans="1:5">
      <c r="A1112" s="16" t="str">
        <f t="shared" si="17"/>
        <v>愛知県海部郡飛島村</v>
      </c>
      <c r="B1112" s="19" t="s">
        <v>2030</v>
      </c>
      <c r="C1112" s="15" t="s">
        <v>2010</v>
      </c>
      <c r="D1112" s="20" t="s">
        <v>1126</v>
      </c>
      <c r="E1112" s="15" t="s">
        <v>2029</v>
      </c>
    </row>
    <row r="1113" spans="1:5">
      <c r="A1113" s="16" t="str">
        <f t="shared" si="17"/>
        <v>愛知県知多郡阿久比町</v>
      </c>
      <c r="B1113" s="19" t="s">
        <v>2028</v>
      </c>
      <c r="C1113" s="15" t="s">
        <v>2010</v>
      </c>
      <c r="D1113" s="20" t="s">
        <v>2020</v>
      </c>
      <c r="E1113" s="15" t="s">
        <v>2027</v>
      </c>
    </row>
    <row r="1114" spans="1:5">
      <c r="A1114" s="16" t="str">
        <f t="shared" si="17"/>
        <v>愛知県知多郡東浦町</v>
      </c>
      <c r="B1114" s="19" t="s">
        <v>2026</v>
      </c>
      <c r="C1114" s="15" t="s">
        <v>2010</v>
      </c>
      <c r="D1114" s="20" t="s">
        <v>2020</v>
      </c>
      <c r="E1114" s="15" t="s">
        <v>2025</v>
      </c>
    </row>
    <row r="1115" spans="1:5">
      <c r="A1115" s="16" t="str">
        <f t="shared" si="17"/>
        <v>愛知県知多郡南知多町</v>
      </c>
      <c r="B1115" s="19" t="s">
        <v>2024</v>
      </c>
      <c r="C1115" s="15" t="s">
        <v>2010</v>
      </c>
      <c r="D1115" s="20" t="s">
        <v>2020</v>
      </c>
      <c r="E1115" s="15" t="s">
        <v>2023</v>
      </c>
    </row>
    <row r="1116" spans="1:5">
      <c r="A1116" s="16" t="str">
        <f t="shared" si="17"/>
        <v>愛知県知多郡美浜町</v>
      </c>
      <c r="B1116" s="19" t="s">
        <v>2022</v>
      </c>
      <c r="C1116" s="15" t="s">
        <v>2010</v>
      </c>
      <c r="D1116" s="20" t="s">
        <v>2020</v>
      </c>
      <c r="E1116" s="15" t="s">
        <v>1453</v>
      </c>
    </row>
    <row r="1117" spans="1:5">
      <c r="A1117" s="16" t="str">
        <f t="shared" si="17"/>
        <v>愛知県知多郡武豊町</v>
      </c>
      <c r="B1117" s="19" t="s">
        <v>2021</v>
      </c>
      <c r="C1117" s="15" t="s">
        <v>2010</v>
      </c>
      <c r="D1117" s="20" t="s">
        <v>2020</v>
      </c>
      <c r="E1117" s="15" t="s">
        <v>2019</v>
      </c>
    </row>
    <row r="1118" spans="1:5">
      <c r="A1118" s="16" t="str">
        <f t="shared" si="17"/>
        <v>愛知県額田郡幸田町</v>
      </c>
      <c r="B1118" s="19" t="s">
        <v>2018</v>
      </c>
      <c r="C1118" s="15" t="s">
        <v>2010</v>
      </c>
      <c r="D1118" s="20" t="s">
        <v>2017</v>
      </c>
      <c r="E1118" s="15" t="s">
        <v>2016</v>
      </c>
    </row>
    <row r="1119" spans="1:5">
      <c r="A1119" s="16" t="str">
        <f t="shared" si="17"/>
        <v>愛知県北設楽郡設楽町</v>
      </c>
      <c r="B1119" s="19" t="s">
        <v>2015</v>
      </c>
      <c r="C1119" s="15" t="s">
        <v>2010</v>
      </c>
      <c r="D1119" s="20" t="s">
        <v>2009</v>
      </c>
      <c r="E1119" s="15" t="s">
        <v>2014</v>
      </c>
    </row>
    <row r="1120" spans="1:5">
      <c r="A1120" s="16" t="str">
        <f t="shared" si="17"/>
        <v>愛知県北設楽郡東栄町</v>
      </c>
      <c r="B1120" s="19" t="s">
        <v>2013</v>
      </c>
      <c r="C1120" s="15" t="s">
        <v>2010</v>
      </c>
      <c r="D1120" s="20" t="s">
        <v>2009</v>
      </c>
      <c r="E1120" s="15" t="s">
        <v>2012</v>
      </c>
    </row>
    <row r="1121" spans="1:5">
      <c r="A1121" s="16" t="str">
        <f t="shared" si="17"/>
        <v>愛知県北設楽郡豊根村</v>
      </c>
      <c r="B1121" s="19" t="s">
        <v>2011</v>
      </c>
      <c r="C1121" s="15" t="s">
        <v>2010</v>
      </c>
      <c r="D1121" s="20" t="s">
        <v>2009</v>
      </c>
      <c r="E1121" s="15" t="s">
        <v>2008</v>
      </c>
    </row>
    <row r="1122" spans="1:5">
      <c r="A1122" s="16" t="str">
        <f t="shared" si="17"/>
        <v>三重県津市</v>
      </c>
      <c r="B1122" s="19" t="s">
        <v>2007</v>
      </c>
      <c r="C1122" s="15" t="s">
        <v>1944</v>
      </c>
      <c r="D1122" s="20" t="s">
        <v>2006</v>
      </c>
      <c r="E1122" s="15"/>
    </row>
    <row r="1123" spans="1:5">
      <c r="A1123" s="16" t="str">
        <f t="shared" si="17"/>
        <v>三重県四日市市</v>
      </c>
      <c r="B1123" s="19" t="s">
        <v>2005</v>
      </c>
      <c r="C1123" s="15" t="s">
        <v>1944</v>
      </c>
      <c r="D1123" s="20" t="s">
        <v>2004</v>
      </c>
      <c r="E1123" s="15"/>
    </row>
    <row r="1124" spans="1:5">
      <c r="A1124" s="16" t="str">
        <f t="shared" si="17"/>
        <v>三重県伊勢市</v>
      </c>
      <c r="B1124" s="19" t="s">
        <v>2003</v>
      </c>
      <c r="C1124" s="15" t="s">
        <v>1944</v>
      </c>
      <c r="D1124" s="20" t="s">
        <v>2002</v>
      </c>
      <c r="E1124" s="15"/>
    </row>
    <row r="1125" spans="1:5">
      <c r="A1125" s="16" t="str">
        <f t="shared" si="17"/>
        <v>三重県松阪市</v>
      </c>
      <c r="B1125" s="19" t="s">
        <v>2001</v>
      </c>
      <c r="C1125" s="15" t="s">
        <v>1944</v>
      </c>
      <c r="D1125" s="20" t="s">
        <v>2000</v>
      </c>
      <c r="E1125" s="15"/>
    </row>
    <row r="1126" spans="1:5">
      <c r="A1126" s="16" t="str">
        <f t="shared" si="17"/>
        <v>三重県桑名市</v>
      </c>
      <c r="B1126" s="19" t="s">
        <v>1999</v>
      </c>
      <c r="C1126" s="15" t="s">
        <v>1944</v>
      </c>
      <c r="D1126" s="20" t="s">
        <v>1998</v>
      </c>
      <c r="E1126" s="15"/>
    </row>
    <row r="1127" spans="1:5">
      <c r="A1127" s="16" t="str">
        <f t="shared" si="17"/>
        <v>三重県鈴鹿市</v>
      </c>
      <c r="B1127" s="19" t="s">
        <v>1997</v>
      </c>
      <c r="C1127" s="15" t="s">
        <v>1944</v>
      </c>
      <c r="D1127" s="20" t="s">
        <v>1996</v>
      </c>
      <c r="E1127" s="15"/>
    </row>
    <row r="1128" spans="1:5">
      <c r="A1128" s="16" t="str">
        <f t="shared" si="17"/>
        <v>三重県名張市</v>
      </c>
      <c r="B1128" s="19" t="s">
        <v>1995</v>
      </c>
      <c r="C1128" s="15" t="s">
        <v>1944</v>
      </c>
      <c r="D1128" s="20" t="s">
        <v>1994</v>
      </c>
      <c r="E1128" s="15"/>
    </row>
    <row r="1129" spans="1:5">
      <c r="A1129" s="16" t="str">
        <f t="shared" si="17"/>
        <v>三重県尾鷲市</v>
      </c>
      <c r="B1129" s="19" t="s">
        <v>1993</v>
      </c>
      <c r="C1129" s="15" t="s">
        <v>1944</v>
      </c>
      <c r="D1129" s="20" t="s">
        <v>1992</v>
      </c>
      <c r="E1129" s="15"/>
    </row>
    <row r="1130" spans="1:5">
      <c r="A1130" s="16" t="str">
        <f t="shared" si="17"/>
        <v>三重県亀山市</v>
      </c>
      <c r="B1130" s="19" t="s">
        <v>1991</v>
      </c>
      <c r="C1130" s="15" t="s">
        <v>1944</v>
      </c>
      <c r="D1130" s="20" t="s">
        <v>1990</v>
      </c>
      <c r="E1130" s="15"/>
    </row>
    <row r="1131" spans="1:5">
      <c r="A1131" s="16" t="str">
        <f t="shared" si="17"/>
        <v>三重県鳥羽市</v>
      </c>
      <c r="B1131" s="19" t="s">
        <v>1989</v>
      </c>
      <c r="C1131" s="15" t="s">
        <v>1944</v>
      </c>
      <c r="D1131" s="20" t="s">
        <v>1988</v>
      </c>
      <c r="E1131" s="15"/>
    </row>
    <row r="1132" spans="1:5">
      <c r="A1132" s="16" t="str">
        <f t="shared" si="17"/>
        <v>三重県熊野市</v>
      </c>
      <c r="B1132" s="19" t="s">
        <v>1987</v>
      </c>
      <c r="C1132" s="15" t="s">
        <v>1944</v>
      </c>
      <c r="D1132" s="20" t="s">
        <v>1986</v>
      </c>
      <c r="E1132" s="15"/>
    </row>
    <row r="1133" spans="1:5">
      <c r="A1133" s="16" t="str">
        <f t="shared" si="17"/>
        <v>三重県いなべ市</v>
      </c>
      <c r="B1133" s="19" t="s">
        <v>1985</v>
      </c>
      <c r="C1133" s="15" t="s">
        <v>1944</v>
      </c>
      <c r="D1133" s="20" t="s">
        <v>1984</v>
      </c>
      <c r="E1133" s="15"/>
    </row>
    <row r="1134" spans="1:5">
      <c r="A1134" s="16" t="str">
        <f t="shared" si="17"/>
        <v>三重県志摩市</v>
      </c>
      <c r="B1134" s="19" t="s">
        <v>1983</v>
      </c>
      <c r="C1134" s="15" t="s">
        <v>1944</v>
      </c>
      <c r="D1134" s="20" t="s">
        <v>1982</v>
      </c>
      <c r="E1134" s="15"/>
    </row>
    <row r="1135" spans="1:5">
      <c r="A1135" s="16" t="str">
        <f t="shared" si="17"/>
        <v>三重県伊賀市</v>
      </c>
      <c r="B1135" s="19" t="s">
        <v>1981</v>
      </c>
      <c r="C1135" s="15" t="s">
        <v>1944</v>
      </c>
      <c r="D1135" s="20" t="s">
        <v>1980</v>
      </c>
      <c r="E1135" s="15"/>
    </row>
    <row r="1136" spans="1:5">
      <c r="A1136" s="16" t="str">
        <f t="shared" si="17"/>
        <v>三重県桑名郡木曽岬町</v>
      </c>
      <c r="B1136" s="19" t="s">
        <v>1979</v>
      </c>
      <c r="C1136" s="15" t="s">
        <v>1944</v>
      </c>
      <c r="D1136" s="20" t="s">
        <v>1978</v>
      </c>
      <c r="E1136" s="15" t="s">
        <v>1977</v>
      </c>
    </row>
    <row r="1137" spans="1:5">
      <c r="A1137" s="16" t="str">
        <f t="shared" si="17"/>
        <v>三重県員弁郡東員町</v>
      </c>
      <c r="B1137" s="19" t="s">
        <v>1976</v>
      </c>
      <c r="C1137" s="15" t="s">
        <v>1944</v>
      </c>
      <c r="D1137" s="20" t="s">
        <v>1975</v>
      </c>
      <c r="E1137" s="15" t="s">
        <v>1974</v>
      </c>
    </row>
    <row r="1138" spans="1:5">
      <c r="A1138" s="16" t="str">
        <f t="shared" si="17"/>
        <v>三重県三重郡菰野町</v>
      </c>
      <c r="B1138" s="19" t="s">
        <v>1973</v>
      </c>
      <c r="C1138" s="15" t="s">
        <v>1944</v>
      </c>
      <c r="D1138" s="20" t="s">
        <v>1968</v>
      </c>
      <c r="E1138" s="15" t="s">
        <v>1972</v>
      </c>
    </row>
    <row r="1139" spans="1:5">
      <c r="A1139" s="16" t="str">
        <f t="shared" si="17"/>
        <v>三重県三重郡朝日町</v>
      </c>
      <c r="B1139" s="19" t="s">
        <v>1971</v>
      </c>
      <c r="C1139" s="15" t="s">
        <v>1944</v>
      </c>
      <c r="D1139" s="20" t="s">
        <v>1968</v>
      </c>
      <c r="E1139" s="15" t="s">
        <v>1970</v>
      </c>
    </row>
    <row r="1140" spans="1:5">
      <c r="A1140" s="16" t="str">
        <f t="shared" si="17"/>
        <v>三重県三重郡川越町</v>
      </c>
      <c r="B1140" s="19" t="s">
        <v>1969</v>
      </c>
      <c r="C1140" s="15" t="s">
        <v>1944</v>
      </c>
      <c r="D1140" s="20" t="s">
        <v>1968</v>
      </c>
      <c r="E1140" s="15" t="s">
        <v>1967</v>
      </c>
    </row>
    <row r="1141" spans="1:5">
      <c r="A1141" s="16" t="str">
        <f t="shared" si="17"/>
        <v>三重県多気郡多気町</v>
      </c>
      <c r="B1141" s="19" t="s">
        <v>1966</v>
      </c>
      <c r="C1141" s="15" t="s">
        <v>1944</v>
      </c>
      <c r="D1141" s="20" t="s">
        <v>1961</v>
      </c>
      <c r="E1141" s="15" t="s">
        <v>1965</v>
      </c>
    </row>
    <row r="1142" spans="1:5">
      <c r="A1142" s="16" t="str">
        <f t="shared" si="17"/>
        <v>三重県多気郡明和町</v>
      </c>
      <c r="B1142" s="19" t="s">
        <v>1964</v>
      </c>
      <c r="C1142" s="15" t="s">
        <v>1944</v>
      </c>
      <c r="D1142" s="20" t="s">
        <v>1961</v>
      </c>
      <c r="E1142" s="15" t="s">
        <v>1963</v>
      </c>
    </row>
    <row r="1143" spans="1:5">
      <c r="A1143" s="16" t="str">
        <f t="shared" si="17"/>
        <v>三重県多気郡大台町</v>
      </c>
      <c r="B1143" s="19" t="s">
        <v>1962</v>
      </c>
      <c r="C1143" s="15" t="s">
        <v>1944</v>
      </c>
      <c r="D1143" s="20" t="s">
        <v>1961</v>
      </c>
      <c r="E1143" s="15" t="s">
        <v>1960</v>
      </c>
    </row>
    <row r="1144" spans="1:5">
      <c r="A1144" s="16" t="str">
        <f t="shared" si="17"/>
        <v>三重県度会郡玉城町</v>
      </c>
      <c r="B1144" s="19" t="s">
        <v>1959</v>
      </c>
      <c r="C1144" s="15" t="s">
        <v>1944</v>
      </c>
      <c r="D1144" s="20" t="s">
        <v>1952</v>
      </c>
      <c r="E1144" s="15" t="s">
        <v>1958</v>
      </c>
    </row>
    <row r="1145" spans="1:5">
      <c r="A1145" s="16" t="str">
        <f t="shared" si="17"/>
        <v>三重県度会郡度会町</v>
      </c>
      <c r="B1145" s="19" t="s">
        <v>1957</v>
      </c>
      <c r="C1145" s="15" t="s">
        <v>1944</v>
      </c>
      <c r="D1145" s="20" t="s">
        <v>1952</v>
      </c>
      <c r="E1145" s="15" t="s">
        <v>1956</v>
      </c>
    </row>
    <row r="1146" spans="1:5">
      <c r="A1146" s="16" t="str">
        <f t="shared" si="17"/>
        <v>三重県度会郡大紀町</v>
      </c>
      <c r="B1146" s="19" t="s">
        <v>1955</v>
      </c>
      <c r="C1146" s="15" t="s">
        <v>1944</v>
      </c>
      <c r="D1146" s="20" t="s">
        <v>1952</v>
      </c>
      <c r="E1146" s="15" t="s">
        <v>1954</v>
      </c>
    </row>
    <row r="1147" spans="1:5">
      <c r="A1147" s="16" t="str">
        <f t="shared" si="17"/>
        <v>三重県度会郡南伊勢町</v>
      </c>
      <c r="B1147" s="19" t="s">
        <v>1953</v>
      </c>
      <c r="C1147" s="15" t="s">
        <v>1944</v>
      </c>
      <c r="D1147" s="20" t="s">
        <v>1952</v>
      </c>
      <c r="E1147" s="15" t="s">
        <v>1951</v>
      </c>
    </row>
    <row r="1148" spans="1:5">
      <c r="A1148" s="16" t="str">
        <f t="shared" si="17"/>
        <v>三重県北牟婁郡紀北町</v>
      </c>
      <c r="B1148" s="19" t="s">
        <v>1950</v>
      </c>
      <c r="C1148" s="15" t="s">
        <v>1944</v>
      </c>
      <c r="D1148" s="20" t="s">
        <v>1949</v>
      </c>
      <c r="E1148" s="15" t="s">
        <v>1948</v>
      </c>
    </row>
    <row r="1149" spans="1:5">
      <c r="A1149" s="16" t="str">
        <f t="shared" si="17"/>
        <v>三重県南牟婁郡御浜町</v>
      </c>
      <c r="B1149" s="19" t="s">
        <v>1947</v>
      </c>
      <c r="C1149" s="15" t="s">
        <v>1944</v>
      </c>
      <c r="D1149" s="20" t="s">
        <v>1943</v>
      </c>
      <c r="E1149" s="15" t="s">
        <v>1946</v>
      </c>
    </row>
    <row r="1150" spans="1:5">
      <c r="A1150" s="16" t="str">
        <f t="shared" si="17"/>
        <v>三重県南牟婁郡紀宝町</v>
      </c>
      <c r="B1150" s="19" t="s">
        <v>1945</v>
      </c>
      <c r="C1150" s="15" t="s">
        <v>1944</v>
      </c>
      <c r="D1150" s="20" t="s">
        <v>1943</v>
      </c>
      <c r="E1150" s="15" t="s">
        <v>1942</v>
      </c>
    </row>
    <row r="1151" spans="1:5">
      <c r="A1151" s="16" t="str">
        <f t="shared" si="17"/>
        <v>滋賀県大津市</v>
      </c>
      <c r="B1151" s="19" t="s">
        <v>1941</v>
      </c>
      <c r="C1151" s="15" t="s">
        <v>1903</v>
      </c>
      <c r="D1151" s="20" t="s">
        <v>1940</v>
      </c>
      <c r="E1151" s="15"/>
    </row>
    <row r="1152" spans="1:5">
      <c r="A1152" s="16" t="str">
        <f t="shared" si="17"/>
        <v>滋賀県彦根市</v>
      </c>
      <c r="B1152" s="19" t="s">
        <v>1939</v>
      </c>
      <c r="C1152" s="15" t="s">
        <v>1903</v>
      </c>
      <c r="D1152" s="20" t="s">
        <v>1938</v>
      </c>
      <c r="E1152" s="15"/>
    </row>
    <row r="1153" spans="1:5">
      <c r="A1153" s="16" t="str">
        <f t="shared" si="17"/>
        <v>滋賀県長浜市</v>
      </c>
      <c r="B1153" s="19" t="s">
        <v>1937</v>
      </c>
      <c r="C1153" s="15" t="s">
        <v>1903</v>
      </c>
      <c r="D1153" s="20" t="s">
        <v>1936</v>
      </c>
      <c r="E1153" s="15"/>
    </row>
    <row r="1154" spans="1:5">
      <c r="A1154" s="16" t="str">
        <f t="shared" ref="A1154:A1217" si="18">C1154&amp;D1154&amp;E1154</f>
        <v>滋賀県近江八幡市</v>
      </c>
      <c r="B1154" s="19" t="s">
        <v>1935</v>
      </c>
      <c r="C1154" s="15" t="s">
        <v>1903</v>
      </c>
      <c r="D1154" s="20" t="s">
        <v>1934</v>
      </c>
      <c r="E1154" s="15"/>
    </row>
    <row r="1155" spans="1:5">
      <c r="A1155" s="16" t="str">
        <f t="shared" si="18"/>
        <v>滋賀県草津市</v>
      </c>
      <c r="B1155" s="19" t="s">
        <v>1933</v>
      </c>
      <c r="C1155" s="15" t="s">
        <v>1903</v>
      </c>
      <c r="D1155" s="20" t="s">
        <v>1932</v>
      </c>
      <c r="E1155" s="15"/>
    </row>
    <row r="1156" spans="1:5">
      <c r="A1156" s="16" t="str">
        <f t="shared" si="18"/>
        <v>滋賀県守山市</v>
      </c>
      <c r="B1156" s="19" t="s">
        <v>1931</v>
      </c>
      <c r="C1156" s="15" t="s">
        <v>1903</v>
      </c>
      <c r="D1156" s="20" t="s">
        <v>1930</v>
      </c>
      <c r="E1156" s="15"/>
    </row>
    <row r="1157" spans="1:5">
      <c r="A1157" s="16" t="str">
        <f t="shared" si="18"/>
        <v>滋賀県栗東市</v>
      </c>
      <c r="B1157" s="19" t="s">
        <v>1929</v>
      </c>
      <c r="C1157" s="15" t="s">
        <v>1903</v>
      </c>
      <c r="D1157" s="20" t="s">
        <v>1928</v>
      </c>
      <c r="E1157" s="15"/>
    </row>
    <row r="1158" spans="1:5">
      <c r="A1158" s="16" t="str">
        <f t="shared" si="18"/>
        <v>滋賀県甲賀市</v>
      </c>
      <c r="B1158" s="19" t="s">
        <v>1927</v>
      </c>
      <c r="C1158" s="15" t="s">
        <v>1903</v>
      </c>
      <c r="D1158" s="20" t="s">
        <v>1926</v>
      </c>
      <c r="E1158" s="15"/>
    </row>
    <row r="1159" spans="1:5">
      <c r="A1159" s="16" t="str">
        <f t="shared" si="18"/>
        <v>滋賀県野洲市</v>
      </c>
      <c r="B1159" s="19" t="s">
        <v>1925</v>
      </c>
      <c r="C1159" s="15" t="s">
        <v>1903</v>
      </c>
      <c r="D1159" s="20" t="s">
        <v>1924</v>
      </c>
      <c r="E1159" s="15"/>
    </row>
    <row r="1160" spans="1:5">
      <c r="A1160" s="16" t="str">
        <f t="shared" si="18"/>
        <v>滋賀県湖南市</v>
      </c>
      <c r="B1160" s="19" t="s">
        <v>1923</v>
      </c>
      <c r="C1160" s="15" t="s">
        <v>1903</v>
      </c>
      <c r="D1160" s="20" t="s">
        <v>1922</v>
      </c>
      <c r="E1160" s="15"/>
    </row>
    <row r="1161" spans="1:5">
      <c r="A1161" s="16" t="str">
        <f t="shared" si="18"/>
        <v>滋賀県高島市</v>
      </c>
      <c r="B1161" s="19" t="s">
        <v>1921</v>
      </c>
      <c r="C1161" s="15" t="s">
        <v>1903</v>
      </c>
      <c r="D1161" s="20" t="s">
        <v>1920</v>
      </c>
      <c r="E1161" s="15"/>
    </row>
    <row r="1162" spans="1:5">
      <c r="A1162" s="16" t="str">
        <f t="shared" si="18"/>
        <v>滋賀県東近江市</v>
      </c>
      <c r="B1162" s="19" t="s">
        <v>1919</v>
      </c>
      <c r="C1162" s="15" t="s">
        <v>1903</v>
      </c>
      <c r="D1162" s="20" t="s">
        <v>1918</v>
      </c>
      <c r="E1162" s="15"/>
    </row>
    <row r="1163" spans="1:5">
      <c r="A1163" s="16" t="str">
        <f t="shared" si="18"/>
        <v>滋賀県米原市</v>
      </c>
      <c r="B1163" s="19" t="s">
        <v>1917</v>
      </c>
      <c r="C1163" s="15" t="s">
        <v>1903</v>
      </c>
      <c r="D1163" s="20" t="s">
        <v>1916</v>
      </c>
      <c r="E1163" s="15"/>
    </row>
    <row r="1164" spans="1:5">
      <c r="A1164" s="16" t="str">
        <f t="shared" si="18"/>
        <v>滋賀県蒲生郡日野町</v>
      </c>
      <c r="B1164" s="19" t="s">
        <v>1915</v>
      </c>
      <c r="C1164" s="15" t="s">
        <v>1903</v>
      </c>
      <c r="D1164" s="20" t="s">
        <v>1913</v>
      </c>
      <c r="E1164" s="15" t="s">
        <v>1383</v>
      </c>
    </row>
    <row r="1165" spans="1:5">
      <c r="A1165" s="16" t="str">
        <f t="shared" si="18"/>
        <v>滋賀県蒲生郡竜王町</v>
      </c>
      <c r="B1165" s="19" t="s">
        <v>1914</v>
      </c>
      <c r="C1165" s="15" t="s">
        <v>1903</v>
      </c>
      <c r="D1165" s="20" t="s">
        <v>1913</v>
      </c>
      <c r="E1165" s="15" t="s">
        <v>1912</v>
      </c>
    </row>
    <row r="1166" spans="1:5">
      <c r="A1166" s="16" t="str">
        <f t="shared" si="18"/>
        <v>滋賀県愛知郡愛荘町</v>
      </c>
      <c r="B1166" s="19" t="s">
        <v>1911</v>
      </c>
      <c r="C1166" s="15" t="s">
        <v>1903</v>
      </c>
      <c r="D1166" s="20" t="s">
        <v>1910</v>
      </c>
      <c r="E1166" s="15" t="s">
        <v>1909</v>
      </c>
    </row>
    <row r="1167" spans="1:5">
      <c r="A1167" s="16" t="str">
        <f t="shared" si="18"/>
        <v>滋賀県犬上郡豊郷町</v>
      </c>
      <c r="B1167" s="19" t="s">
        <v>1908</v>
      </c>
      <c r="C1167" s="15" t="s">
        <v>1903</v>
      </c>
      <c r="D1167" s="20" t="s">
        <v>1902</v>
      </c>
      <c r="E1167" s="15" t="s">
        <v>1907</v>
      </c>
    </row>
    <row r="1168" spans="1:5">
      <c r="A1168" s="16" t="str">
        <f t="shared" si="18"/>
        <v>滋賀県犬上郡甲良町</v>
      </c>
      <c r="B1168" s="19" t="s">
        <v>1906</v>
      </c>
      <c r="C1168" s="15" t="s">
        <v>1903</v>
      </c>
      <c r="D1168" s="20" t="s">
        <v>1902</v>
      </c>
      <c r="E1168" s="15" t="s">
        <v>1905</v>
      </c>
    </row>
    <row r="1169" spans="1:5">
      <c r="A1169" s="16" t="str">
        <f t="shared" si="18"/>
        <v>滋賀県犬上郡多賀町</v>
      </c>
      <c r="B1169" s="19" t="s">
        <v>1904</v>
      </c>
      <c r="C1169" s="15" t="s">
        <v>1903</v>
      </c>
      <c r="D1169" s="20" t="s">
        <v>1902</v>
      </c>
      <c r="E1169" s="15" t="s">
        <v>1901</v>
      </c>
    </row>
    <row r="1170" spans="1:5">
      <c r="A1170" s="16" t="str">
        <f t="shared" si="18"/>
        <v>京都府京都市北区</v>
      </c>
      <c r="B1170" s="21" t="s">
        <v>1900</v>
      </c>
      <c r="C1170" s="22" t="s">
        <v>1825</v>
      </c>
      <c r="D1170" s="18" t="s">
        <v>1881</v>
      </c>
      <c r="E1170" s="16" t="s">
        <v>689</v>
      </c>
    </row>
    <row r="1171" spans="1:5">
      <c r="A1171" s="16" t="str">
        <f t="shared" si="18"/>
        <v>京都府京都市上京区</v>
      </c>
      <c r="B1171" s="21" t="s">
        <v>1899</v>
      </c>
      <c r="C1171" s="22" t="s">
        <v>1825</v>
      </c>
      <c r="D1171" s="18" t="s">
        <v>1881</v>
      </c>
      <c r="E1171" s="16" t="s">
        <v>1898</v>
      </c>
    </row>
    <row r="1172" spans="1:5">
      <c r="A1172" s="16" t="str">
        <f t="shared" si="18"/>
        <v>京都府京都市左京区</v>
      </c>
      <c r="B1172" s="21" t="s">
        <v>1897</v>
      </c>
      <c r="C1172" s="22" t="s">
        <v>1825</v>
      </c>
      <c r="D1172" s="18" t="s">
        <v>1881</v>
      </c>
      <c r="E1172" s="16" t="s">
        <v>1896</v>
      </c>
    </row>
    <row r="1173" spans="1:5">
      <c r="A1173" s="16" t="str">
        <f t="shared" si="18"/>
        <v>京都府京都市中京区</v>
      </c>
      <c r="B1173" s="21" t="s">
        <v>1895</v>
      </c>
      <c r="C1173" s="22" t="s">
        <v>1825</v>
      </c>
      <c r="D1173" s="18" t="s">
        <v>1881</v>
      </c>
      <c r="E1173" s="16" t="s">
        <v>1894</v>
      </c>
    </row>
    <row r="1174" spans="1:5">
      <c r="A1174" s="16" t="str">
        <f t="shared" si="18"/>
        <v>京都府京都市東山区</v>
      </c>
      <c r="B1174" s="21" t="s">
        <v>1893</v>
      </c>
      <c r="C1174" s="22" t="s">
        <v>1825</v>
      </c>
      <c r="D1174" s="18" t="s">
        <v>1881</v>
      </c>
      <c r="E1174" s="16" t="s">
        <v>1892</v>
      </c>
    </row>
    <row r="1175" spans="1:5">
      <c r="A1175" s="16" t="str">
        <f t="shared" si="18"/>
        <v>京都府京都市下京区</v>
      </c>
      <c r="B1175" s="21" t="s">
        <v>1891</v>
      </c>
      <c r="C1175" s="22" t="s">
        <v>1825</v>
      </c>
      <c r="D1175" s="18" t="s">
        <v>1881</v>
      </c>
      <c r="E1175" s="16" t="s">
        <v>1890</v>
      </c>
    </row>
    <row r="1176" spans="1:5">
      <c r="A1176" s="16" t="str">
        <f t="shared" si="18"/>
        <v>京都府京都市南区</v>
      </c>
      <c r="B1176" s="21" t="s">
        <v>1889</v>
      </c>
      <c r="C1176" s="22" t="s">
        <v>1825</v>
      </c>
      <c r="D1176" s="18" t="s">
        <v>1881</v>
      </c>
      <c r="E1176" s="16" t="s">
        <v>691</v>
      </c>
    </row>
    <row r="1177" spans="1:5">
      <c r="A1177" s="16" t="str">
        <f t="shared" si="18"/>
        <v>京都府京都市右京区</v>
      </c>
      <c r="B1177" s="21" t="s">
        <v>1888</v>
      </c>
      <c r="C1177" s="22" t="s">
        <v>1825</v>
      </c>
      <c r="D1177" s="18" t="s">
        <v>1881</v>
      </c>
      <c r="E1177" s="16" t="s">
        <v>1887</v>
      </c>
    </row>
    <row r="1178" spans="1:5">
      <c r="A1178" s="16" t="str">
        <f t="shared" si="18"/>
        <v>京都府京都市伏見区</v>
      </c>
      <c r="B1178" s="21" t="s">
        <v>1886</v>
      </c>
      <c r="C1178" s="22" t="s">
        <v>1825</v>
      </c>
      <c r="D1178" s="18" t="s">
        <v>1881</v>
      </c>
      <c r="E1178" s="16" t="s">
        <v>1885</v>
      </c>
    </row>
    <row r="1179" spans="1:5">
      <c r="A1179" s="16" t="str">
        <f t="shared" si="18"/>
        <v>京都府京都市山科区</v>
      </c>
      <c r="B1179" s="21" t="s">
        <v>1884</v>
      </c>
      <c r="C1179" s="22" t="s">
        <v>1825</v>
      </c>
      <c r="D1179" s="18" t="s">
        <v>1881</v>
      </c>
      <c r="E1179" s="16" t="s">
        <v>1883</v>
      </c>
    </row>
    <row r="1180" spans="1:5">
      <c r="A1180" s="16" t="str">
        <f t="shared" si="18"/>
        <v>京都府京都市西京区</v>
      </c>
      <c r="B1180" s="21" t="s">
        <v>1882</v>
      </c>
      <c r="C1180" s="22" t="s">
        <v>1825</v>
      </c>
      <c r="D1180" s="18" t="s">
        <v>1881</v>
      </c>
      <c r="E1180" s="16" t="s">
        <v>1880</v>
      </c>
    </row>
    <row r="1181" spans="1:5">
      <c r="A1181" s="16" t="str">
        <f t="shared" si="18"/>
        <v>京都府福知山市</v>
      </c>
      <c r="B1181" s="19" t="s">
        <v>1879</v>
      </c>
      <c r="C1181" s="15" t="s">
        <v>1825</v>
      </c>
      <c r="D1181" s="20" t="s">
        <v>1878</v>
      </c>
      <c r="E1181" s="15"/>
    </row>
    <row r="1182" spans="1:5">
      <c r="A1182" s="16" t="str">
        <f t="shared" si="18"/>
        <v>京都府舞鶴市</v>
      </c>
      <c r="B1182" s="19" t="s">
        <v>1877</v>
      </c>
      <c r="C1182" s="15" t="s">
        <v>1825</v>
      </c>
      <c r="D1182" s="20" t="s">
        <v>1876</v>
      </c>
      <c r="E1182" s="15"/>
    </row>
    <row r="1183" spans="1:5">
      <c r="A1183" s="16" t="str">
        <f t="shared" si="18"/>
        <v>京都府綾部市</v>
      </c>
      <c r="B1183" s="19" t="s">
        <v>1875</v>
      </c>
      <c r="C1183" s="15" t="s">
        <v>1825</v>
      </c>
      <c r="D1183" s="20" t="s">
        <v>1874</v>
      </c>
      <c r="E1183" s="15"/>
    </row>
    <row r="1184" spans="1:5">
      <c r="A1184" s="16" t="str">
        <f t="shared" si="18"/>
        <v>京都府宇治市</v>
      </c>
      <c r="B1184" s="19" t="s">
        <v>1873</v>
      </c>
      <c r="C1184" s="15" t="s">
        <v>1825</v>
      </c>
      <c r="D1184" s="20" t="s">
        <v>1872</v>
      </c>
      <c r="E1184" s="15"/>
    </row>
    <row r="1185" spans="1:5">
      <c r="A1185" s="16" t="str">
        <f t="shared" si="18"/>
        <v>京都府宮津市</v>
      </c>
      <c r="B1185" s="19" t="s">
        <v>1871</v>
      </c>
      <c r="C1185" s="15" t="s">
        <v>1825</v>
      </c>
      <c r="D1185" s="20" t="s">
        <v>1870</v>
      </c>
      <c r="E1185" s="15"/>
    </row>
    <row r="1186" spans="1:5">
      <c r="A1186" s="16" t="str">
        <f t="shared" si="18"/>
        <v>京都府亀岡市</v>
      </c>
      <c r="B1186" s="19" t="s">
        <v>1869</v>
      </c>
      <c r="C1186" s="15" t="s">
        <v>1825</v>
      </c>
      <c r="D1186" s="20" t="s">
        <v>1868</v>
      </c>
      <c r="E1186" s="15"/>
    </row>
    <row r="1187" spans="1:5">
      <c r="A1187" s="16" t="str">
        <f t="shared" si="18"/>
        <v>京都府城陽市</v>
      </c>
      <c r="B1187" s="19" t="s">
        <v>1867</v>
      </c>
      <c r="C1187" s="15" t="s">
        <v>1825</v>
      </c>
      <c r="D1187" s="20" t="s">
        <v>1866</v>
      </c>
      <c r="E1187" s="15"/>
    </row>
    <row r="1188" spans="1:5">
      <c r="A1188" s="16" t="str">
        <f t="shared" si="18"/>
        <v>京都府向日市</v>
      </c>
      <c r="B1188" s="19" t="s">
        <v>1865</v>
      </c>
      <c r="C1188" s="15" t="s">
        <v>1825</v>
      </c>
      <c r="D1188" s="20" t="s">
        <v>1864</v>
      </c>
      <c r="E1188" s="15"/>
    </row>
    <row r="1189" spans="1:5">
      <c r="A1189" s="16" t="str">
        <f t="shared" si="18"/>
        <v>京都府長岡京市</v>
      </c>
      <c r="B1189" s="19" t="s">
        <v>1863</v>
      </c>
      <c r="C1189" s="15" t="s">
        <v>1825</v>
      </c>
      <c r="D1189" s="20" t="s">
        <v>1862</v>
      </c>
      <c r="E1189" s="15"/>
    </row>
    <row r="1190" spans="1:5">
      <c r="A1190" s="16" t="str">
        <f t="shared" si="18"/>
        <v>京都府八幡市</v>
      </c>
      <c r="B1190" s="19" t="s">
        <v>1861</v>
      </c>
      <c r="C1190" s="15" t="s">
        <v>1825</v>
      </c>
      <c r="D1190" s="20" t="s">
        <v>1860</v>
      </c>
      <c r="E1190" s="15"/>
    </row>
    <row r="1191" spans="1:5">
      <c r="A1191" s="16" t="str">
        <f t="shared" si="18"/>
        <v>京都府京田辺市</v>
      </c>
      <c r="B1191" s="19" t="s">
        <v>1859</v>
      </c>
      <c r="C1191" s="15" t="s">
        <v>1825</v>
      </c>
      <c r="D1191" s="20" t="s">
        <v>1858</v>
      </c>
      <c r="E1191" s="15"/>
    </row>
    <row r="1192" spans="1:5">
      <c r="A1192" s="16" t="str">
        <f t="shared" si="18"/>
        <v>京都府京丹後市</v>
      </c>
      <c r="B1192" s="19" t="s">
        <v>1857</v>
      </c>
      <c r="C1192" s="15" t="s">
        <v>1825</v>
      </c>
      <c r="D1192" s="20" t="s">
        <v>1856</v>
      </c>
      <c r="E1192" s="15"/>
    </row>
    <row r="1193" spans="1:5">
      <c r="A1193" s="16" t="str">
        <f t="shared" si="18"/>
        <v>京都府南丹市</v>
      </c>
      <c r="B1193" s="19" t="s">
        <v>1855</v>
      </c>
      <c r="C1193" s="15" t="s">
        <v>1825</v>
      </c>
      <c r="D1193" s="20" t="s">
        <v>1854</v>
      </c>
      <c r="E1193" s="15"/>
    </row>
    <row r="1194" spans="1:5">
      <c r="A1194" s="16" t="str">
        <f t="shared" si="18"/>
        <v>京都府木津川市</v>
      </c>
      <c r="B1194" s="19" t="s">
        <v>1853</v>
      </c>
      <c r="C1194" s="15" t="s">
        <v>1825</v>
      </c>
      <c r="D1194" s="20" t="s">
        <v>1852</v>
      </c>
      <c r="E1194" s="15"/>
    </row>
    <row r="1195" spans="1:5">
      <c r="A1195" s="16" t="str">
        <f t="shared" si="18"/>
        <v>京都府乙訓郡大山崎町</v>
      </c>
      <c r="B1195" s="19" t="s">
        <v>1851</v>
      </c>
      <c r="C1195" s="15" t="s">
        <v>1825</v>
      </c>
      <c r="D1195" s="20" t="s">
        <v>1850</v>
      </c>
      <c r="E1195" s="15" t="s">
        <v>1849</v>
      </c>
    </row>
    <row r="1196" spans="1:5">
      <c r="A1196" s="16" t="str">
        <f t="shared" si="18"/>
        <v>京都府久世郡久御山町</v>
      </c>
      <c r="B1196" s="19" t="s">
        <v>1848</v>
      </c>
      <c r="C1196" s="15" t="s">
        <v>1825</v>
      </c>
      <c r="D1196" s="20" t="s">
        <v>1847</v>
      </c>
      <c r="E1196" s="15" t="s">
        <v>1846</v>
      </c>
    </row>
    <row r="1197" spans="1:5">
      <c r="A1197" s="16" t="str">
        <f t="shared" si="18"/>
        <v>京都府綴喜郡井手町</v>
      </c>
      <c r="B1197" s="19" t="s">
        <v>1845</v>
      </c>
      <c r="C1197" s="15" t="s">
        <v>1825</v>
      </c>
      <c r="D1197" s="20" t="s">
        <v>1842</v>
      </c>
      <c r="E1197" s="15" t="s">
        <v>1844</v>
      </c>
    </row>
    <row r="1198" spans="1:5">
      <c r="A1198" s="16" t="str">
        <f t="shared" si="18"/>
        <v>京都府綴喜郡宇治田原町</v>
      </c>
      <c r="B1198" s="19" t="s">
        <v>1843</v>
      </c>
      <c r="C1198" s="15" t="s">
        <v>1825</v>
      </c>
      <c r="D1198" s="20" t="s">
        <v>1842</v>
      </c>
      <c r="E1198" s="15" t="s">
        <v>1841</v>
      </c>
    </row>
    <row r="1199" spans="1:5">
      <c r="A1199" s="16" t="str">
        <f t="shared" si="18"/>
        <v>京都府相楽郡笠置町</v>
      </c>
      <c r="B1199" s="19" t="s">
        <v>1840</v>
      </c>
      <c r="C1199" s="15" t="s">
        <v>1825</v>
      </c>
      <c r="D1199" s="20" t="s">
        <v>1833</v>
      </c>
      <c r="E1199" s="15" t="s">
        <v>1839</v>
      </c>
    </row>
    <row r="1200" spans="1:5">
      <c r="A1200" s="16" t="str">
        <f t="shared" si="18"/>
        <v>京都府相楽郡和束町</v>
      </c>
      <c r="B1200" s="19" t="s">
        <v>1838</v>
      </c>
      <c r="C1200" s="15" t="s">
        <v>1825</v>
      </c>
      <c r="D1200" s="20" t="s">
        <v>1833</v>
      </c>
      <c r="E1200" s="15" t="s">
        <v>1837</v>
      </c>
    </row>
    <row r="1201" spans="1:5">
      <c r="A1201" s="16" t="str">
        <f t="shared" si="18"/>
        <v>京都府相楽郡精華町</v>
      </c>
      <c r="B1201" s="19" t="s">
        <v>1836</v>
      </c>
      <c r="C1201" s="15" t="s">
        <v>1825</v>
      </c>
      <c r="D1201" s="20" t="s">
        <v>1833</v>
      </c>
      <c r="E1201" s="15" t="s">
        <v>1835</v>
      </c>
    </row>
    <row r="1202" spans="1:5">
      <c r="A1202" s="16" t="str">
        <f t="shared" si="18"/>
        <v>京都府相楽郡南山城村</v>
      </c>
      <c r="B1202" s="19" t="s">
        <v>1834</v>
      </c>
      <c r="C1202" s="15" t="s">
        <v>1825</v>
      </c>
      <c r="D1202" s="20" t="s">
        <v>1833</v>
      </c>
      <c r="E1202" s="15" t="s">
        <v>1832</v>
      </c>
    </row>
    <row r="1203" spans="1:5">
      <c r="A1203" s="16" t="str">
        <f t="shared" si="18"/>
        <v>京都府船井郡京丹波町</v>
      </c>
      <c r="B1203" s="19" t="s">
        <v>1831</v>
      </c>
      <c r="C1203" s="15" t="s">
        <v>1825</v>
      </c>
      <c r="D1203" s="20" t="s">
        <v>1830</v>
      </c>
      <c r="E1203" s="15" t="s">
        <v>1829</v>
      </c>
    </row>
    <row r="1204" spans="1:5">
      <c r="A1204" s="16" t="str">
        <f t="shared" si="18"/>
        <v>京都府与謝郡伊根町</v>
      </c>
      <c r="B1204" s="19" t="s">
        <v>1828</v>
      </c>
      <c r="C1204" s="15" t="s">
        <v>1825</v>
      </c>
      <c r="D1204" s="20" t="s">
        <v>1824</v>
      </c>
      <c r="E1204" s="15" t="s">
        <v>1827</v>
      </c>
    </row>
    <row r="1205" spans="1:5">
      <c r="A1205" s="16" t="str">
        <f t="shared" si="18"/>
        <v>京都府与謝郡与謝野町</v>
      </c>
      <c r="B1205" s="19" t="s">
        <v>1826</v>
      </c>
      <c r="C1205" s="15" t="s">
        <v>1825</v>
      </c>
      <c r="D1205" s="20" t="s">
        <v>1824</v>
      </c>
      <c r="E1205" s="15" t="s">
        <v>1823</v>
      </c>
    </row>
    <row r="1206" spans="1:5">
      <c r="A1206" s="16" t="str">
        <f t="shared" si="18"/>
        <v>大阪府大阪市都島区</v>
      </c>
      <c r="B1206" s="21" t="s">
        <v>1822</v>
      </c>
      <c r="C1206" s="22" t="s">
        <v>1682</v>
      </c>
      <c r="D1206" s="18" t="s">
        <v>1777</v>
      </c>
      <c r="E1206" s="16" t="s">
        <v>1821</v>
      </c>
    </row>
    <row r="1207" spans="1:5">
      <c r="A1207" s="16" t="str">
        <f t="shared" si="18"/>
        <v>大阪府大阪市福島区</v>
      </c>
      <c r="B1207" s="21" t="s">
        <v>1820</v>
      </c>
      <c r="C1207" s="22" t="s">
        <v>1682</v>
      </c>
      <c r="D1207" s="18" t="s">
        <v>1777</v>
      </c>
      <c r="E1207" s="16" t="s">
        <v>1819</v>
      </c>
    </row>
    <row r="1208" spans="1:5">
      <c r="A1208" s="16" t="str">
        <f t="shared" si="18"/>
        <v>大阪府大阪市此花区</v>
      </c>
      <c r="B1208" s="21" t="s">
        <v>1818</v>
      </c>
      <c r="C1208" s="22" t="s">
        <v>1682</v>
      </c>
      <c r="D1208" s="18" t="s">
        <v>1777</v>
      </c>
      <c r="E1208" s="16" t="s">
        <v>1817</v>
      </c>
    </row>
    <row r="1209" spans="1:5">
      <c r="A1209" s="16" t="str">
        <f t="shared" si="18"/>
        <v>大阪府大阪市西区</v>
      </c>
      <c r="B1209" s="21" t="s">
        <v>1816</v>
      </c>
      <c r="C1209" s="22" t="s">
        <v>1682</v>
      </c>
      <c r="D1209" s="18" t="s">
        <v>1777</v>
      </c>
      <c r="E1209" s="16" t="s">
        <v>692</v>
      </c>
    </row>
    <row r="1210" spans="1:5">
      <c r="A1210" s="16" t="str">
        <f t="shared" si="18"/>
        <v>大阪府大阪市港区</v>
      </c>
      <c r="B1210" s="21" t="s">
        <v>1815</v>
      </c>
      <c r="C1210" s="22" t="s">
        <v>1682</v>
      </c>
      <c r="D1210" s="18" t="s">
        <v>1777</v>
      </c>
      <c r="E1210" s="16" t="s">
        <v>1814</v>
      </c>
    </row>
    <row r="1211" spans="1:5">
      <c r="A1211" s="16" t="str">
        <f t="shared" si="18"/>
        <v>大阪府大阪市大正区</v>
      </c>
      <c r="B1211" s="21" t="s">
        <v>1813</v>
      </c>
      <c r="C1211" s="22" t="s">
        <v>1682</v>
      </c>
      <c r="D1211" s="18" t="s">
        <v>1777</v>
      </c>
      <c r="E1211" s="16" t="s">
        <v>1812</v>
      </c>
    </row>
    <row r="1212" spans="1:5">
      <c r="A1212" s="16" t="str">
        <f t="shared" si="18"/>
        <v>大阪府大阪市天王寺区</v>
      </c>
      <c r="B1212" s="21" t="s">
        <v>1811</v>
      </c>
      <c r="C1212" s="22" t="s">
        <v>1682</v>
      </c>
      <c r="D1212" s="18" t="s">
        <v>1777</v>
      </c>
      <c r="E1212" s="16" t="s">
        <v>1810</v>
      </c>
    </row>
    <row r="1213" spans="1:5">
      <c r="A1213" s="16" t="str">
        <f t="shared" si="18"/>
        <v>大阪府大阪市浪速区</v>
      </c>
      <c r="B1213" s="21" t="s">
        <v>1809</v>
      </c>
      <c r="C1213" s="22" t="s">
        <v>1682</v>
      </c>
      <c r="D1213" s="18" t="s">
        <v>1777</v>
      </c>
      <c r="E1213" s="16" t="s">
        <v>1808</v>
      </c>
    </row>
    <row r="1214" spans="1:5">
      <c r="A1214" s="16" t="str">
        <f t="shared" si="18"/>
        <v>大阪府大阪市西淀川区</v>
      </c>
      <c r="B1214" s="21" t="s">
        <v>1807</v>
      </c>
      <c r="C1214" s="22" t="s">
        <v>1682</v>
      </c>
      <c r="D1214" s="18" t="s">
        <v>1777</v>
      </c>
      <c r="E1214" s="16" t="s">
        <v>1806</v>
      </c>
    </row>
    <row r="1215" spans="1:5">
      <c r="A1215" s="16" t="str">
        <f t="shared" si="18"/>
        <v>大阪府大阪市東淀川区</v>
      </c>
      <c r="B1215" s="21" t="s">
        <v>1805</v>
      </c>
      <c r="C1215" s="22" t="s">
        <v>1682</v>
      </c>
      <c r="D1215" s="18" t="s">
        <v>1777</v>
      </c>
      <c r="E1215" s="16" t="s">
        <v>1804</v>
      </c>
    </row>
    <row r="1216" spans="1:5">
      <c r="A1216" s="16" t="str">
        <f t="shared" si="18"/>
        <v>大阪府大阪市東成区</v>
      </c>
      <c r="B1216" s="21" t="s">
        <v>1803</v>
      </c>
      <c r="C1216" s="22" t="s">
        <v>1682</v>
      </c>
      <c r="D1216" s="18" t="s">
        <v>1777</v>
      </c>
      <c r="E1216" s="16" t="s">
        <v>1802</v>
      </c>
    </row>
    <row r="1217" spans="1:5">
      <c r="A1217" s="16" t="str">
        <f t="shared" si="18"/>
        <v>大阪府大阪市生野区</v>
      </c>
      <c r="B1217" s="21" t="s">
        <v>1801</v>
      </c>
      <c r="C1217" s="22" t="s">
        <v>1682</v>
      </c>
      <c r="D1217" s="18" t="s">
        <v>1777</v>
      </c>
      <c r="E1217" s="16" t="s">
        <v>1800</v>
      </c>
    </row>
    <row r="1218" spans="1:5">
      <c r="A1218" s="16" t="str">
        <f t="shared" ref="A1218:A1281" si="19">C1218&amp;D1218&amp;E1218</f>
        <v>大阪府大阪市旭区</v>
      </c>
      <c r="B1218" s="21" t="s">
        <v>1799</v>
      </c>
      <c r="C1218" s="22" t="s">
        <v>1682</v>
      </c>
      <c r="D1218" s="18" t="s">
        <v>1777</v>
      </c>
      <c r="E1218" s="16" t="s">
        <v>1798</v>
      </c>
    </row>
    <row r="1219" spans="1:5">
      <c r="A1219" s="16" t="str">
        <f t="shared" si="19"/>
        <v>大阪府大阪市城東区</v>
      </c>
      <c r="B1219" s="21" t="s">
        <v>1797</v>
      </c>
      <c r="C1219" s="22" t="s">
        <v>1682</v>
      </c>
      <c r="D1219" s="18" t="s">
        <v>1777</v>
      </c>
      <c r="E1219" s="16" t="s">
        <v>1796</v>
      </c>
    </row>
    <row r="1220" spans="1:5">
      <c r="A1220" s="16" t="str">
        <f t="shared" si="19"/>
        <v>大阪府大阪市阿倍野区</v>
      </c>
      <c r="B1220" s="21" t="s">
        <v>1795</v>
      </c>
      <c r="C1220" s="22" t="s">
        <v>1682</v>
      </c>
      <c r="D1220" s="18" t="s">
        <v>1777</v>
      </c>
      <c r="E1220" s="16" t="s">
        <v>1794</v>
      </c>
    </row>
    <row r="1221" spans="1:5">
      <c r="A1221" s="16" t="str">
        <f t="shared" si="19"/>
        <v>大阪府大阪市住吉区</v>
      </c>
      <c r="B1221" s="21" t="s">
        <v>1793</v>
      </c>
      <c r="C1221" s="22" t="s">
        <v>1682</v>
      </c>
      <c r="D1221" s="18" t="s">
        <v>1777</v>
      </c>
      <c r="E1221" s="16" t="s">
        <v>1792</v>
      </c>
    </row>
    <row r="1222" spans="1:5">
      <c r="A1222" s="16" t="str">
        <f t="shared" si="19"/>
        <v>大阪府大阪市東住吉区</v>
      </c>
      <c r="B1222" s="21" t="s">
        <v>1791</v>
      </c>
      <c r="C1222" s="22" t="s">
        <v>1682</v>
      </c>
      <c r="D1222" s="18" t="s">
        <v>1777</v>
      </c>
      <c r="E1222" s="16" t="s">
        <v>1790</v>
      </c>
    </row>
    <row r="1223" spans="1:5">
      <c r="A1223" s="16" t="str">
        <f t="shared" si="19"/>
        <v>大阪府大阪市西成区</v>
      </c>
      <c r="B1223" s="21" t="s">
        <v>1789</v>
      </c>
      <c r="C1223" s="22" t="s">
        <v>1682</v>
      </c>
      <c r="D1223" s="18" t="s">
        <v>1777</v>
      </c>
      <c r="E1223" s="16" t="s">
        <v>1788</v>
      </c>
    </row>
    <row r="1224" spans="1:5">
      <c r="A1224" s="16" t="str">
        <f t="shared" si="19"/>
        <v>大阪府大阪市淀川区</v>
      </c>
      <c r="B1224" s="21" t="s">
        <v>1787</v>
      </c>
      <c r="C1224" s="22" t="s">
        <v>1682</v>
      </c>
      <c r="D1224" s="18" t="s">
        <v>1777</v>
      </c>
      <c r="E1224" s="16" t="s">
        <v>1786</v>
      </c>
    </row>
    <row r="1225" spans="1:5">
      <c r="A1225" s="16" t="str">
        <f t="shared" si="19"/>
        <v>大阪府大阪市鶴見区</v>
      </c>
      <c r="B1225" s="21" t="s">
        <v>1785</v>
      </c>
      <c r="C1225" s="22" t="s">
        <v>1682</v>
      </c>
      <c r="D1225" s="18" t="s">
        <v>1777</v>
      </c>
      <c r="E1225" s="16" t="s">
        <v>1784</v>
      </c>
    </row>
    <row r="1226" spans="1:5">
      <c r="A1226" s="16" t="str">
        <f t="shared" si="19"/>
        <v>大阪府大阪市住之江区</v>
      </c>
      <c r="B1226" s="21" t="s">
        <v>1783</v>
      </c>
      <c r="C1226" s="22" t="s">
        <v>1682</v>
      </c>
      <c r="D1226" s="18" t="s">
        <v>1777</v>
      </c>
      <c r="E1226" s="16" t="s">
        <v>1782</v>
      </c>
    </row>
    <row r="1227" spans="1:5">
      <c r="A1227" s="16" t="str">
        <f t="shared" si="19"/>
        <v>大阪府大阪市平野区</v>
      </c>
      <c r="B1227" s="21" t="s">
        <v>1781</v>
      </c>
      <c r="C1227" s="22" t="s">
        <v>1682</v>
      </c>
      <c r="D1227" s="18" t="s">
        <v>1777</v>
      </c>
      <c r="E1227" s="16" t="s">
        <v>1780</v>
      </c>
    </row>
    <row r="1228" spans="1:5">
      <c r="A1228" s="16" t="str">
        <f t="shared" si="19"/>
        <v>大阪府大阪市北区</v>
      </c>
      <c r="B1228" s="21" t="s">
        <v>1779</v>
      </c>
      <c r="C1228" s="22" t="s">
        <v>1682</v>
      </c>
      <c r="D1228" s="18" t="s">
        <v>1777</v>
      </c>
      <c r="E1228" s="16" t="s">
        <v>689</v>
      </c>
    </row>
    <row r="1229" spans="1:5">
      <c r="A1229" s="16" t="str">
        <f t="shared" si="19"/>
        <v>大阪府大阪市中央区</v>
      </c>
      <c r="B1229" s="21" t="s">
        <v>1778</v>
      </c>
      <c r="C1229" s="22" t="s">
        <v>1682</v>
      </c>
      <c r="D1229" s="18" t="s">
        <v>1777</v>
      </c>
      <c r="E1229" s="16" t="s">
        <v>694</v>
      </c>
    </row>
    <row r="1230" spans="1:5">
      <c r="A1230" s="16" t="str">
        <f t="shared" si="19"/>
        <v>大阪府堺市堺区</v>
      </c>
      <c r="B1230" s="21" t="s">
        <v>1776</v>
      </c>
      <c r="C1230" s="22" t="s">
        <v>1682</v>
      </c>
      <c r="D1230" s="18" t="s">
        <v>1768</v>
      </c>
      <c r="E1230" s="16" t="s">
        <v>1775</v>
      </c>
    </row>
    <row r="1231" spans="1:5">
      <c r="A1231" s="16" t="str">
        <f t="shared" si="19"/>
        <v>大阪府堺市中区</v>
      </c>
      <c r="B1231" s="21" t="s">
        <v>1774</v>
      </c>
      <c r="C1231" s="22" t="s">
        <v>1682</v>
      </c>
      <c r="D1231" s="18" t="s">
        <v>1768</v>
      </c>
      <c r="E1231" s="16" t="s">
        <v>1266</v>
      </c>
    </row>
    <row r="1232" spans="1:5">
      <c r="A1232" s="16" t="str">
        <f t="shared" si="19"/>
        <v>大阪府堺市東区</v>
      </c>
      <c r="B1232" s="21" t="s">
        <v>1773</v>
      </c>
      <c r="C1232" s="22" t="s">
        <v>1682</v>
      </c>
      <c r="D1232" s="18" t="s">
        <v>1768</v>
      </c>
      <c r="E1232" s="16" t="s">
        <v>693</v>
      </c>
    </row>
    <row r="1233" spans="1:5">
      <c r="A1233" s="16" t="str">
        <f t="shared" si="19"/>
        <v>大阪府堺市西区</v>
      </c>
      <c r="B1233" s="21" t="s">
        <v>1772</v>
      </c>
      <c r="C1233" s="22" t="s">
        <v>1682</v>
      </c>
      <c r="D1233" s="18" t="s">
        <v>1768</v>
      </c>
      <c r="E1233" s="16" t="s">
        <v>692</v>
      </c>
    </row>
    <row r="1234" spans="1:5">
      <c r="A1234" s="16" t="str">
        <f t="shared" si="19"/>
        <v>大阪府堺市南区</v>
      </c>
      <c r="B1234" s="21" t="s">
        <v>1771</v>
      </c>
      <c r="C1234" s="22" t="s">
        <v>1682</v>
      </c>
      <c r="D1234" s="18" t="s">
        <v>1768</v>
      </c>
      <c r="E1234" s="16" t="s">
        <v>691</v>
      </c>
    </row>
    <row r="1235" spans="1:5">
      <c r="A1235" s="16" t="str">
        <f t="shared" si="19"/>
        <v>大阪府堺市北区</v>
      </c>
      <c r="B1235" s="21" t="s">
        <v>1770</v>
      </c>
      <c r="C1235" s="22" t="s">
        <v>1682</v>
      </c>
      <c r="D1235" s="18" t="s">
        <v>1768</v>
      </c>
      <c r="E1235" s="16" t="s">
        <v>689</v>
      </c>
    </row>
    <row r="1236" spans="1:5">
      <c r="A1236" s="16" t="str">
        <f t="shared" si="19"/>
        <v>大阪府堺市美原区</v>
      </c>
      <c r="B1236" s="21" t="s">
        <v>1769</v>
      </c>
      <c r="C1236" s="22" t="s">
        <v>1682</v>
      </c>
      <c r="D1236" s="18" t="s">
        <v>1768</v>
      </c>
      <c r="E1236" s="16" t="s">
        <v>1767</v>
      </c>
    </row>
    <row r="1237" spans="1:5">
      <c r="A1237" s="16" t="str">
        <f t="shared" si="19"/>
        <v>大阪府岸和田市</v>
      </c>
      <c r="B1237" s="19" t="s">
        <v>1766</v>
      </c>
      <c r="C1237" s="15" t="s">
        <v>1682</v>
      </c>
      <c r="D1237" s="20" t="s">
        <v>1765</v>
      </c>
      <c r="E1237" s="15"/>
    </row>
    <row r="1238" spans="1:5">
      <c r="A1238" s="16" t="str">
        <f t="shared" si="19"/>
        <v>大阪府豊中市</v>
      </c>
      <c r="B1238" s="19" t="s">
        <v>1764</v>
      </c>
      <c r="C1238" s="15" t="s">
        <v>1682</v>
      </c>
      <c r="D1238" s="20" t="s">
        <v>1763</v>
      </c>
      <c r="E1238" s="15"/>
    </row>
    <row r="1239" spans="1:5">
      <c r="A1239" s="16" t="str">
        <f t="shared" si="19"/>
        <v>大阪府池田市</v>
      </c>
      <c r="B1239" s="19" t="s">
        <v>1762</v>
      </c>
      <c r="C1239" s="15" t="s">
        <v>1682</v>
      </c>
      <c r="D1239" s="20" t="s">
        <v>1761</v>
      </c>
      <c r="E1239" s="15"/>
    </row>
    <row r="1240" spans="1:5">
      <c r="A1240" s="16" t="str">
        <f t="shared" si="19"/>
        <v>大阪府吹田市</v>
      </c>
      <c r="B1240" s="19" t="s">
        <v>1760</v>
      </c>
      <c r="C1240" s="15" t="s">
        <v>1682</v>
      </c>
      <c r="D1240" s="20" t="s">
        <v>1759</v>
      </c>
      <c r="E1240" s="15"/>
    </row>
    <row r="1241" spans="1:5">
      <c r="A1241" s="16" t="str">
        <f t="shared" si="19"/>
        <v>大阪府泉大津市</v>
      </c>
      <c r="B1241" s="19" t="s">
        <v>1758</v>
      </c>
      <c r="C1241" s="15" t="s">
        <v>1682</v>
      </c>
      <c r="D1241" s="20" t="s">
        <v>1757</v>
      </c>
      <c r="E1241" s="15"/>
    </row>
    <row r="1242" spans="1:5">
      <c r="A1242" s="16" t="str">
        <f t="shared" si="19"/>
        <v>大阪府高槻市</v>
      </c>
      <c r="B1242" s="19" t="s">
        <v>1756</v>
      </c>
      <c r="C1242" s="15" t="s">
        <v>1682</v>
      </c>
      <c r="D1242" s="20" t="s">
        <v>1755</v>
      </c>
      <c r="E1242" s="15"/>
    </row>
    <row r="1243" spans="1:5">
      <c r="A1243" s="16" t="str">
        <f t="shared" si="19"/>
        <v>大阪府貝塚市</v>
      </c>
      <c r="B1243" s="19" t="s">
        <v>1754</v>
      </c>
      <c r="C1243" s="15" t="s">
        <v>1682</v>
      </c>
      <c r="D1243" s="20" t="s">
        <v>1753</v>
      </c>
      <c r="E1243" s="15"/>
    </row>
    <row r="1244" spans="1:5">
      <c r="A1244" s="16" t="str">
        <f t="shared" si="19"/>
        <v>大阪府守口市</v>
      </c>
      <c r="B1244" s="19" t="s">
        <v>1752</v>
      </c>
      <c r="C1244" s="15" t="s">
        <v>1682</v>
      </c>
      <c r="D1244" s="20" t="s">
        <v>1751</v>
      </c>
      <c r="E1244" s="15"/>
    </row>
    <row r="1245" spans="1:5">
      <c r="A1245" s="16" t="str">
        <f t="shared" si="19"/>
        <v>大阪府枚方市</v>
      </c>
      <c r="B1245" s="19" t="s">
        <v>1750</v>
      </c>
      <c r="C1245" s="15" t="s">
        <v>1682</v>
      </c>
      <c r="D1245" s="20" t="s">
        <v>1749</v>
      </c>
      <c r="E1245" s="15"/>
    </row>
    <row r="1246" spans="1:5">
      <c r="A1246" s="16" t="str">
        <f t="shared" si="19"/>
        <v>大阪府茨木市</v>
      </c>
      <c r="B1246" s="19" t="s">
        <v>1748</v>
      </c>
      <c r="C1246" s="15" t="s">
        <v>1682</v>
      </c>
      <c r="D1246" s="20" t="s">
        <v>1747</v>
      </c>
      <c r="E1246" s="15"/>
    </row>
    <row r="1247" spans="1:5">
      <c r="A1247" s="16" t="str">
        <f t="shared" si="19"/>
        <v>大阪府八尾市</v>
      </c>
      <c r="B1247" s="19" t="s">
        <v>1746</v>
      </c>
      <c r="C1247" s="15" t="s">
        <v>1682</v>
      </c>
      <c r="D1247" s="20" t="s">
        <v>1745</v>
      </c>
      <c r="E1247" s="15"/>
    </row>
    <row r="1248" spans="1:5">
      <c r="A1248" s="16" t="str">
        <f t="shared" si="19"/>
        <v>大阪府泉佐野市</v>
      </c>
      <c r="B1248" s="19" t="s">
        <v>1744</v>
      </c>
      <c r="C1248" s="15" t="s">
        <v>1682</v>
      </c>
      <c r="D1248" s="20" t="s">
        <v>1743</v>
      </c>
      <c r="E1248" s="15"/>
    </row>
    <row r="1249" spans="1:5">
      <c r="A1249" s="16" t="str">
        <f t="shared" si="19"/>
        <v>大阪府富田林市</v>
      </c>
      <c r="B1249" s="19" t="s">
        <v>1742</v>
      </c>
      <c r="C1249" s="15" t="s">
        <v>1682</v>
      </c>
      <c r="D1249" s="20" t="s">
        <v>1741</v>
      </c>
      <c r="E1249" s="15"/>
    </row>
    <row r="1250" spans="1:5">
      <c r="A1250" s="16" t="str">
        <f t="shared" si="19"/>
        <v>大阪府寝屋川市</v>
      </c>
      <c r="B1250" s="19" t="s">
        <v>1740</v>
      </c>
      <c r="C1250" s="15" t="s">
        <v>1682</v>
      </c>
      <c r="D1250" s="20" t="s">
        <v>1739</v>
      </c>
      <c r="E1250" s="15"/>
    </row>
    <row r="1251" spans="1:5">
      <c r="A1251" s="16" t="str">
        <f t="shared" si="19"/>
        <v>大阪府河内長野市</v>
      </c>
      <c r="B1251" s="19" t="s">
        <v>1738</v>
      </c>
      <c r="C1251" s="15" t="s">
        <v>1682</v>
      </c>
      <c r="D1251" s="20" t="s">
        <v>1737</v>
      </c>
      <c r="E1251" s="15"/>
    </row>
    <row r="1252" spans="1:5">
      <c r="A1252" s="16" t="str">
        <f t="shared" si="19"/>
        <v>大阪府松原市</v>
      </c>
      <c r="B1252" s="19" t="s">
        <v>1736</v>
      </c>
      <c r="C1252" s="15" t="s">
        <v>1682</v>
      </c>
      <c r="D1252" s="20" t="s">
        <v>1735</v>
      </c>
      <c r="E1252" s="15"/>
    </row>
    <row r="1253" spans="1:5">
      <c r="A1253" s="16" t="str">
        <f t="shared" si="19"/>
        <v>大阪府大東市</v>
      </c>
      <c r="B1253" s="19" t="s">
        <v>1734</v>
      </c>
      <c r="C1253" s="15" t="s">
        <v>1682</v>
      </c>
      <c r="D1253" s="20" t="s">
        <v>1733</v>
      </c>
      <c r="E1253" s="15"/>
    </row>
    <row r="1254" spans="1:5">
      <c r="A1254" s="16" t="str">
        <f t="shared" si="19"/>
        <v>大阪府和泉市</v>
      </c>
      <c r="B1254" s="19" t="s">
        <v>1732</v>
      </c>
      <c r="C1254" s="15" t="s">
        <v>1682</v>
      </c>
      <c r="D1254" s="20" t="s">
        <v>1731</v>
      </c>
      <c r="E1254" s="15"/>
    </row>
    <row r="1255" spans="1:5">
      <c r="A1255" s="16" t="str">
        <f t="shared" si="19"/>
        <v>大阪府箕面市</v>
      </c>
      <c r="B1255" s="19" t="s">
        <v>1730</v>
      </c>
      <c r="C1255" s="15" t="s">
        <v>1682</v>
      </c>
      <c r="D1255" s="20" t="s">
        <v>1729</v>
      </c>
      <c r="E1255" s="15"/>
    </row>
    <row r="1256" spans="1:5">
      <c r="A1256" s="16" t="str">
        <f t="shared" si="19"/>
        <v>大阪府柏原市</v>
      </c>
      <c r="B1256" s="19" t="s">
        <v>1728</v>
      </c>
      <c r="C1256" s="15" t="s">
        <v>1682</v>
      </c>
      <c r="D1256" s="20" t="s">
        <v>1727</v>
      </c>
      <c r="E1256" s="15"/>
    </row>
    <row r="1257" spans="1:5">
      <c r="A1257" s="16" t="str">
        <f t="shared" si="19"/>
        <v>大阪府羽曳野市</v>
      </c>
      <c r="B1257" s="19" t="s">
        <v>1726</v>
      </c>
      <c r="C1257" s="15" t="s">
        <v>1682</v>
      </c>
      <c r="D1257" s="20" t="s">
        <v>1725</v>
      </c>
      <c r="E1257" s="15"/>
    </row>
    <row r="1258" spans="1:5">
      <c r="A1258" s="16" t="str">
        <f t="shared" si="19"/>
        <v>大阪府門真市</v>
      </c>
      <c r="B1258" s="19" t="s">
        <v>1724</v>
      </c>
      <c r="C1258" s="15" t="s">
        <v>1682</v>
      </c>
      <c r="D1258" s="20" t="s">
        <v>1723</v>
      </c>
      <c r="E1258" s="15"/>
    </row>
    <row r="1259" spans="1:5">
      <c r="A1259" s="16" t="str">
        <f t="shared" si="19"/>
        <v>大阪府摂津市</v>
      </c>
      <c r="B1259" s="19" t="s">
        <v>1722</v>
      </c>
      <c r="C1259" s="15" t="s">
        <v>1682</v>
      </c>
      <c r="D1259" s="20" t="s">
        <v>1721</v>
      </c>
      <c r="E1259" s="15"/>
    </row>
    <row r="1260" spans="1:5">
      <c r="A1260" s="16" t="str">
        <f t="shared" si="19"/>
        <v>大阪府高石市</v>
      </c>
      <c r="B1260" s="19" t="s">
        <v>1720</v>
      </c>
      <c r="C1260" s="15" t="s">
        <v>1682</v>
      </c>
      <c r="D1260" s="20" t="s">
        <v>1719</v>
      </c>
      <c r="E1260" s="15"/>
    </row>
    <row r="1261" spans="1:5">
      <c r="A1261" s="16" t="str">
        <f t="shared" si="19"/>
        <v>大阪府藤井寺市</v>
      </c>
      <c r="B1261" s="19" t="s">
        <v>1718</v>
      </c>
      <c r="C1261" s="15" t="s">
        <v>1682</v>
      </c>
      <c r="D1261" s="20" t="s">
        <v>1717</v>
      </c>
      <c r="E1261" s="15"/>
    </row>
    <row r="1262" spans="1:5">
      <c r="A1262" s="16" t="str">
        <f t="shared" si="19"/>
        <v>大阪府東大阪市</v>
      </c>
      <c r="B1262" s="19" t="s">
        <v>1716</v>
      </c>
      <c r="C1262" s="15" t="s">
        <v>1682</v>
      </c>
      <c r="D1262" s="20" t="s">
        <v>1715</v>
      </c>
      <c r="E1262" s="15"/>
    </row>
    <row r="1263" spans="1:5">
      <c r="A1263" s="16" t="str">
        <f t="shared" si="19"/>
        <v>大阪府泉南市</v>
      </c>
      <c r="B1263" s="19" t="s">
        <v>1714</v>
      </c>
      <c r="C1263" s="15" t="s">
        <v>1682</v>
      </c>
      <c r="D1263" s="20" t="s">
        <v>1713</v>
      </c>
      <c r="E1263" s="15"/>
    </row>
    <row r="1264" spans="1:5">
      <c r="A1264" s="16" t="str">
        <f t="shared" si="19"/>
        <v>大阪府四條畷市</v>
      </c>
      <c r="B1264" s="19" t="s">
        <v>1712</v>
      </c>
      <c r="C1264" s="15" t="s">
        <v>1682</v>
      </c>
      <c r="D1264" s="20" t="s">
        <v>1711</v>
      </c>
      <c r="E1264" s="15"/>
    </row>
    <row r="1265" spans="1:5">
      <c r="A1265" s="16" t="str">
        <f t="shared" si="19"/>
        <v>大阪府交野市</v>
      </c>
      <c r="B1265" s="19" t="s">
        <v>1710</v>
      </c>
      <c r="C1265" s="15" t="s">
        <v>1682</v>
      </c>
      <c r="D1265" s="20" t="s">
        <v>1709</v>
      </c>
      <c r="E1265" s="15"/>
    </row>
    <row r="1266" spans="1:5">
      <c r="A1266" s="16" t="str">
        <f t="shared" si="19"/>
        <v>大阪府大阪狭山市</v>
      </c>
      <c r="B1266" s="19" t="s">
        <v>1708</v>
      </c>
      <c r="C1266" s="15" t="s">
        <v>1682</v>
      </c>
      <c r="D1266" s="20" t="s">
        <v>1707</v>
      </c>
      <c r="E1266" s="15"/>
    </row>
    <row r="1267" spans="1:5">
      <c r="A1267" s="16" t="str">
        <f t="shared" si="19"/>
        <v>大阪府阪南市</v>
      </c>
      <c r="B1267" s="19" t="s">
        <v>1706</v>
      </c>
      <c r="C1267" s="15" t="s">
        <v>1682</v>
      </c>
      <c r="D1267" s="20" t="s">
        <v>1705</v>
      </c>
      <c r="E1267" s="15"/>
    </row>
    <row r="1268" spans="1:5">
      <c r="A1268" s="16" t="str">
        <f t="shared" si="19"/>
        <v>大阪府三島郡島本町</v>
      </c>
      <c r="B1268" s="19" t="s">
        <v>1704</v>
      </c>
      <c r="C1268" s="15" t="s">
        <v>1682</v>
      </c>
      <c r="D1268" s="20" t="s">
        <v>1703</v>
      </c>
      <c r="E1268" s="15" t="s">
        <v>1702</v>
      </c>
    </row>
    <row r="1269" spans="1:5">
      <c r="A1269" s="16" t="str">
        <f t="shared" si="19"/>
        <v>大阪府豊能郡豊能町</v>
      </c>
      <c r="B1269" s="19" t="s">
        <v>1701</v>
      </c>
      <c r="C1269" s="15" t="s">
        <v>1682</v>
      </c>
      <c r="D1269" s="20" t="s">
        <v>1698</v>
      </c>
      <c r="E1269" s="15" t="s">
        <v>1700</v>
      </c>
    </row>
    <row r="1270" spans="1:5">
      <c r="A1270" s="16" t="str">
        <f t="shared" si="19"/>
        <v>大阪府豊能郡能勢町</v>
      </c>
      <c r="B1270" s="19" t="s">
        <v>1699</v>
      </c>
      <c r="C1270" s="15" t="s">
        <v>1682</v>
      </c>
      <c r="D1270" s="20" t="s">
        <v>1698</v>
      </c>
      <c r="E1270" s="15" t="s">
        <v>1697</v>
      </c>
    </row>
    <row r="1271" spans="1:5">
      <c r="A1271" s="16" t="str">
        <f t="shared" si="19"/>
        <v>大阪府泉北郡忠岡町</v>
      </c>
      <c r="B1271" s="19" t="s">
        <v>1696</v>
      </c>
      <c r="C1271" s="15" t="s">
        <v>1682</v>
      </c>
      <c r="D1271" s="20" t="s">
        <v>1695</v>
      </c>
      <c r="E1271" s="15" t="s">
        <v>1694</v>
      </c>
    </row>
    <row r="1272" spans="1:5">
      <c r="A1272" s="16" t="str">
        <f t="shared" si="19"/>
        <v>大阪府泉南郡熊取町</v>
      </c>
      <c r="B1272" s="19" t="s">
        <v>1693</v>
      </c>
      <c r="C1272" s="15" t="s">
        <v>1682</v>
      </c>
      <c r="D1272" s="20" t="s">
        <v>1688</v>
      </c>
      <c r="E1272" s="15" t="s">
        <v>1692</v>
      </c>
    </row>
    <row r="1273" spans="1:5">
      <c r="A1273" s="16" t="str">
        <f t="shared" si="19"/>
        <v>大阪府泉南郡田尻町</v>
      </c>
      <c r="B1273" s="19" t="s">
        <v>1691</v>
      </c>
      <c r="C1273" s="15" t="s">
        <v>1682</v>
      </c>
      <c r="D1273" s="20" t="s">
        <v>1688</v>
      </c>
      <c r="E1273" s="15" t="s">
        <v>1690</v>
      </c>
    </row>
    <row r="1274" spans="1:5">
      <c r="A1274" s="16" t="str">
        <f t="shared" si="19"/>
        <v>大阪府泉南郡岬町</v>
      </c>
      <c r="B1274" s="19" t="s">
        <v>1689</v>
      </c>
      <c r="C1274" s="15" t="s">
        <v>1682</v>
      </c>
      <c r="D1274" s="20" t="s">
        <v>1688</v>
      </c>
      <c r="E1274" s="15" t="s">
        <v>1687</v>
      </c>
    </row>
    <row r="1275" spans="1:5">
      <c r="A1275" s="16" t="str">
        <f t="shared" si="19"/>
        <v>大阪府南河内郡太子町</v>
      </c>
      <c r="B1275" s="19" t="s">
        <v>1686</v>
      </c>
      <c r="C1275" s="15" t="s">
        <v>1682</v>
      </c>
      <c r="D1275" s="20" t="s">
        <v>1681</v>
      </c>
      <c r="E1275" s="15" t="s">
        <v>1587</v>
      </c>
    </row>
    <row r="1276" spans="1:5">
      <c r="A1276" s="16" t="str">
        <f t="shared" si="19"/>
        <v>大阪府南河内郡河南町</v>
      </c>
      <c r="B1276" s="19" t="s">
        <v>1685</v>
      </c>
      <c r="C1276" s="15" t="s">
        <v>1682</v>
      </c>
      <c r="D1276" s="20" t="s">
        <v>1681</v>
      </c>
      <c r="E1276" s="15" t="s">
        <v>1684</v>
      </c>
    </row>
    <row r="1277" spans="1:5">
      <c r="A1277" s="16" t="str">
        <f t="shared" si="19"/>
        <v>大阪府南河内郡千早赤阪村</v>
      </c>
      <c r="B1277" s="19" t="s">
        <v>1683</v>
      </c>
      <c r="C1277" s="15" t="s">
        <v>1682</v>
      </c>
      <c r="D1277" s="20" t="s">
        <v>1681</v>
      </c>
      <c r="E1277" s="15" t="s">
        <v>1680</v>
      </c>
    </row>
    <row r="1278" spans="1:5">
      <c r="A1278" s="16" t="str">
        <f t="shared" si="19"/>
        <v>兵庫県神戸市東灘区</v>
      </c>
      <c r="B1278" s="21" t="s">
        <v>1679</v>
      </c>
      <c r="C1278" s="22" t="s">
        <v>1577</v>
      </c>
      <c r="D1278" s="18" t="s">
        <v>1664</v>
      </c>
      <c r="E1278" s="16" t="s">
        <v>1678</v>
      </c>
    </row>
    <row r="1279" spans="1:5">
      <c r="A1279" s="16" t="str">
        <f t="shared" si="19"/>
        <v>兵庫県神戸市灘区</v>
      </c>
      <c r="B1279" s="21" t="s">
        <v>1677</v>
      </c>
      <c r="C1279" s="22" t="s">
        <v>1577</v>
      </c>
      <c r="D1279" s="18" t="s">
        <v>1664</v>
      </c>
      <c r="E1279" s="16" t="s">
        <v>1676</v>
      </c>
    </row>
    <row r="1280" spans="1:5">
      <c r="A1280" s="16" t="str">
        <f t="shared" si="19"/>
        <v>兵庫県神戸市兵庫区</v>
      </c>
      <c r="B1280" s="21" t="s">
        <v>1675</v>
      </c>
      <c r="C1280" s="22" t="s">
        <v>1577</v>
      </c>
      <c r="D1280" s="18" t="s">
        <v>1664</v>
      </c>
      <c r="E1280" s="16" t="s">
        <v>1674</v>
      </c>
    </row>
    <row r="1281" spans="1:5">
      <c r="A1281" s="16" t="str">
        <f t="shared" si="19"/>
        <v>兵庫県神戸市長田区</v>
      </c>
      <c r="B1281" s="21" t="s">
        <v>1673</v>
      </c>
      <c r="C1281" s="22" t="s">
        <v>1577</v>
      </c>
      <c r="D1281" s="18" t="s">
        <v>1664</v>
      </c>
      <c r="E1281" s="16" t="s">
        <v>1672</v>
      </c>
    </row>
    <row r="1282" spans="1:5">
      <c r="A1282" s="16" t="str">
        <f t="shared" ref="A1282:A1345" si="20">C1282&amp;D1282&amp;E1282</f>
        <v>兵庫県神戸市須磨区</v>
      </c>
      <c r="B1282" s="21" t="s">
        <v>1671</v>
      </c>
      <c r="C1282" s="22" t="s">
        <v>1577</v>
      </c>
      <c r="D1282" s="18" t="s">
        <v>1664</v>
      </c>
      <c r="E1282" s="16" t="s">
        <v>1670</v>
      </c>
    </row>
    <row r="1283" spans="1:5">
      <c r="A1283" s="16" t="str">
        <f t="shared" si="20"/>
        <v>兵庫県神戸市垂水区</v>
      </c>
      <c r="B1283" s="21" t="s">
        <v>1669</v>
      </c>
      <c r="C1283" s="22" t="s">
        <v>1577</v>
      </c>
      <c r="D1283" s="18" t="s">
        <v>1664</v>
      </c>
      <c r="E1283" s="16" t="s">
        <v>1668</v>
      </c>
    </row>
    <row r="1284" spans="1:5">
      <c r="A1284" s="16" t="str">
        <f t="shared" si="20"/>
        <v>兵庫県神戸市北区</v>
      </c>
      <c r="B1284" s="21" t="s">
        <v>1667</v>
      </c>
      <c r="C1284" s="22" t="s">
        <v>1577</v>
      </c>
      <c r="D1284" s="18" t="s">
        <v>1664</v>
      </c>
      <c r="E1284" s="16" t="s">
        <v>689</v>
      </c>
    </row>
    <row r="1285" spans="1:5">
      <c r="A1285" s="16" t="str">
        <f t="shared" si="20"/>
        <v>兵庫県神戸市中央区</v>
      </c>
      <c r="B1285" s="21" t="s">
        <v>1666</v>
      </c>
      <c r="C1285" s="22" t="s">
        <v>1577</v>
      </c>
      <c r="D1285" s="18" t="s">
        <v>1664</v>
      </c>
      <c r="E1285" s="16" t="s">
        <v>694</v>
      </c>
    </row>
    <row r="1286" spans="1:5">
      <c r="A1286" s="16" t="str">
        <f t="shared" si="20"/>
        <v>兵庫県神戸市西区</v>
      </c>
      <c r="B1286" s="21" t="s">
        <v>1665</v>
      </c>
      <c r="C1286" s="22" t="s">
        <v>1577</v>
      </c>
      <c r="D1286" s="18" t="s">
        <v>1664</v>
      </c>
      <c r="E1286" s="16" t="s">
        <v>692</v>
      </c>
    </row>
    <row r="1287" spans="1:5">
      <c r="A1287" s="16" t="str">
        <f t="shared" si="20"/>
        <v>兵庫県姫路市</v>
      </c>
      <c r="B1287" s="19" t="s">
        <v>1663</v>
      </c>
      <c r="C1287" s="15" t="s">
        <v>1577</v>
      </c>
      <c r="D1287" s="20" t="s">
        <v>1662</v>
      </c>
      <c r="E1287" s="15"/>
    </row>
    <row r="1288" spans="1:5">
      <c r="A1288" s="16" t="str">
        <f t="shared" si="20"/>
        <v>兵庫県尼崎市</v>
      </c>
      <c r="B1288" s="19" t="s">
        <v>1661</v>
      </c>
      <c r="C1288" s="15" t="s">
        <v>1577</v>
      </c>
      <c r="D1288" s="20" t="s">
        <v>1660</v>
      </c>
      <c r="E1288" s="15"/>
    </row>
    <row r="1289" spans="1:5">
      <c r="A1289" s="16" t="str">
        <f t="shared" si="20"/>
        <v>兵庫県明石市</v>
      </c>
      <c r="B1289" s="19" t="s">
        <v>1659</v>
      </c>
      <c r="C1289" s="15" t="s">
        <v>1577</v>
      </c>
      <c r="D1289" s="20" t="s">
        <v>1658</v>
      </c>
      <c r="E1289" s="15"/>
    </row>
    <row r="1290" spans="1:5">
      <c r="A1290" s="16" t="str">
        <f t="shared" si="20"/>
        <v>兵庫県西宮市</v>
      </c>
      <c r="B1290" s="19" t="s">
        <v>1657</v>
      </c>
      <c r="C1290" s="15" t="s">
        <v>1577</v>
      </c>
      <c r="D1290" s="20" t="s">
        <v>1656</v>
      </c>
      <c r="E1290" s="15"/>
    </row>
    <row r="1291" spans="1:5">
      <c r="A1291" s="16" t="str">
        <f t="shared" si="20"/>
        <v>兵庫県洲本市</v>
      </c>
      <c r="B1291" s="19" t="s">
        <v>1655</v>
      </c>
      <c r="C1291" s="15" t="s">
        <v>1577</v>
      </c>
      <c r="D1291" s="20" t="s">
        <v>1654</v>
      </c>
      <c r="E1291" s="15"/>
    </row>
    <row r="1292" spans="1:5">
      <c r="A1292" s="16" t="str">
        <f t="shared" si="20"/>
        <v>兵庫県芦屋市</v>
      </c>
      <c r="B1292" s="19" t="s">
        <v>1653</v>
      </c>
      <c r="C1292" s="15" t="s">
        <v>1577</v>
      </c>
      <c r="D1292" s="20" t="s">
        <v>1652</v>
      </c>
      <c r="E1292" s="15"/>
    </row>
    <row r="1293" spans="1:5">
      <c r="A1293" s="16" t="str">
        <f t="shared" si="20"/>
        <v>兵庫県伊丹市</v>
      </c>
      <c r="B1293" s="19" t="s">
        <v>1651</v>
      </c>
      <c r="C1293" s="15" t="s">
        <v>1577</v>
      </c>
      <c r="D1293" s="20" t="s">
        <v>1650</v>
      </c>
      <c r="E1293" s="15"/>
    </row>
    <row r="1294" spans="1:5">
      <c r="A1294" s="16" t="str">
        <f t="shared" si="20"/>
        <v>兵庫県相生市</v>
      </c>
      <c r="B1294" s="19" t="s">
        <v>1649</v>
      </c>
      <c r="C1294" s="15" t="s">
        <v>1577</v>
      </c>
      <c r="D1294" s="20" t="s">
        <v>1648</v>
      </c>
      <c r="E1294" s="15"/>
    </row>
    <row r="1295" spans="1:5">
      <c r="A1295" s="16" t="str">
        <f t="shared" si="20"/>
        <v>兵庫県豊岡市</v>
      </c>
      <c r="B1295" s="19" t="s">
        <v>1647</v>
      </c>
      <c r="C1295" s="15" t="s">
        <v>1577</v>
      </c>
      <c r="D1295" s="20" t="s">
        <v>1646</v>
      </c>
      <c r="E1295" s="15"/>
    </row>
    <row r="1296" spans="1:5">
      <c r="A1296" s="16" t="str">
        <f t="shared" si="20"/>
        <v>兵庫県加古川市</v>
      </c>
      <c r="B1296" s="19" t="s">
        <v>1645</v>
      </c>
      <c r="C1296" s="15" t="s">
        <v>1577</v>
      </c>
      <c r="D1296" s="20" t="s">
        <v>1644</v>
      </c>
      <c r="E1296" s="15"/>
    </row>
    <row r="1297" spans="1:5">
      <c r="A1297" s="16" t="str">
        <f t="shared" si="20"/>
        <v>兵庫県赤穂市</v>
      </c>
      <c r="B1297" s="19" t="s">
        <v>1643</v>
      </c>
      <c r="C1297" s="15" t="s">
        <v>1577</v>
      </c>
      <c r="D1297" s="20" t="s">
        <v>1642</v>
      </c>
      <c r="E1297" s="15"/>
    </row>
    <row r="1298" spans="1:5">
      <c r="A1298" s="16" t="str">
        <f t="shared" si="20"/>
        <v>兵庫県西脇市</v>
      </c>
      <c r="B1298" s="19" t="s">
        <v>1641</v>
      </c>
      <c r="C1298" s="15" t="s">
        <v>1577</v>
      </c>
      <c r="D1298" s="20" t="s">
        <v>1640</v>
      </c>
      <c r="E1298" s="15"/>
    </row>
    <row r="1299" spans="1:5">
      <c r="A1299" s="16" t="str">
        <f t="shared" si="20"/>
        <v>兵庫県宝塚市</v>
      </c>
      <c r="B1299" s="19" t="s">
        <v>1639</v>
      </c>
      <c r="C1299" s="15" t="s">
        <v>1577</v>
      </c>
      <c r="D1299" s="20" t="s">
        <v>1638</v>
      </c>
      <c r="E1299" s="15"/>
    </row>
    <row r="1300" spans="1:5">
      <c r="A1300" s="16" t="str">
        <f t="shared" si="20"/>
        <v>兵庫県三木市</v>
      </c>
      <c r="B1300" s="19" t="s">
        <v>1637</v>
      </c>
      <c r="C1300" s="15" t="s">
        <v>1577</v>
      </c>
      <c r="D1300" s="20" t="s">
        <v>1636</v>
      </c>
      <c r="E1300" s="15"/>
    </row>
    <row r="1301" spans="1:5">
      <c r="A1301" s="16" t="str">
        <f t="shared" si="20"/>
        <v>兵庫県高砂市</v>
      </c>
      <c r="B1301" s="19" t="s">
        <v>1635</v>
      </c>
      <c r="C1301" s="15" t="s">
        <v>1577</v>
      </c>
      <c r="D1301" s="20" t="s">
        <v>1634</v>
      </c>
      <c r="E1301" s="15"/>
    </row>
    <row r="1302" spans="1:5">
      <c r="A1302" s="16" t="str">
        <f t="shared" si="20"/>
        <v>兵庫県川西市</v>
      </c>
      <c r="B1302" s="19" t="s">
        <v>1633</v>
      </c>
      <c r="C1302" s="15" t="s">
        <v>1577</v>
      </c>
      <c r="D1302" s="20" t="s">
        <v>1632</v>
      </c>
      <c r="E1302" s="15"/>
    </row>
    <row r="1303" spans="1:5">
      <c r="A1303" s="16" t="str">
        <f t="shared" si="20"/>
        <v>兵庫県小野市</v>
      </c>
      <c r="B1303" s="19" t="s">
        <v>1631</v>
      </c>
      <c r="C1303" s="15" t="s">
        <v>1577</v>
      </c>
      <c r="D1303" s="20" t="s">
        <v>1630</v>
      </c>
      <c r="E1303" s="15"/>
    </row>
    <row r="1304" spans="1:5">
      <c r="A1304" s="16" t="str">
        <f t="shared" si="20"/>
        <v>兵庫県三田市</v>
      </c>
      <c r="B1304" s="19" t="s">
        <v>1629</v>
      </c>
      <c r="C1304" s="15" t="s">
        <v>1577</v>
      </c>
      <c r="D1304" s="20" t="s">
        <v>1628</v>
      </c>
      <c r="E1304" s="15"/>
    </row>
    <row r="1305" spans="1:5">
      <c r="A1305" s="16" t="str">
        <f t="shared" si="20"/>
        <v>兵庫県加西市</v>
      </c>
      <c r="B1305" s="19" t="s">
        <v>1627</v>
      </c>
      <c r="C1305" s="15" t="s">
        <v>1577</v>
      </c>
      <c r="D1305" s="20" t="s">
        <v>1626</v>
      </c>
      <c r="E1305" s="15"/>
    </row>
    <row r="1306" spans="1:5">
      <c r="A1306" s="16" t="str">
        <f t="shared" si="20"/>
        <v>兵庫県丹波篠山市</v>
      </c>
      <c r="B1306" s="19" t="s">
        <v>1625</v>
      </c>
      <c r="C1306" s="15" t="s">
        <v>1577</v>
      </c>
      <c r="D1306" s="20" t="s">
        <v>1624</v>
      </c>
      <c r="E1306" s="15"/>
    </row>
    <row r="1307" spans="1:5">
      <c r="A1307" s="16" t="str">
        <f t="shared" si="20"/>
        <v>兵庫県養父市</v>
      </c>
      <c r="B1307" s="19" t="s">
        <v>1623</v>
      </c>
      <c r="C1307" s="15" t="s">
        <v>1577</v>
      </c>
      <c r="D1307" s="20" t="s">
        <v>1622</v>
      </c>
      <c r="E1307" s="15"/>
    </row>
    <row r="1308" spans="1:5">
      <c r="A1308" s="16" t="str">
        <f t="shared" si="20"/>
        <v>兵庫県丹波市</v>
      </c>
      <c r="B1308" s="19" t="s">
        <v>1621</v>
      </c>
      <c r="C1308" s="15" t="s">
        <v>1577</v>
      </c>
      <c r="D1308" s="20" t="s">
        <v>1620</v>
      </c>
      <c r="E1308" s="15"/>
    </row>
    <row r="1309" spans="1:5">
      <c r="A1309" s="16" t="str">
        <f t="shared" si="20"/>
        <v>兵庫県南あわじ市</v>
      </c>
      <c r="B1309" s="19" t="s">
        <v>1619</v>
      </c>
      <c r="C1309" s="15" t="s">
        <v>1577</v>
      </c>
      <c r="D1309" s="20" t="s">
        <v>1618</v>
      </c>
      <c r="E1309" s="15"/>
    </row>
    <row r="1310" spans="1:5">
      <c r="A1310" s="16" t="str">
        <f t="shared" si="20"/>
        <v>兵庫県朝来市</v>
      </c>
      <c r="B1310" s="19" t="s">
        <v>1617</v>
      </c>
      <c r="C1310" s="15" t="s">
        <v>1577</v>
      </c>
      <c r="D1310" s="20" t="s">
        <v>1616</v>
      </c>
      <c r="E1310" s="15"/>
    </row>
    <row r="1311" spans="1:5">
      <c r="A1311" s="16" t="str">
        <f t="shared" si="20"/>
        <v>兵庫県淡路市</v>
      </c>
      <c r="B1311" s="19" t="s">
        <v>1615</v>
      </c>
      <c r="C1311" s="15" t="s">
        <v>1577</v>
      </c>
      <c r="D1311" s="20" t="s">
        <v>1614</v>
      </c>
      <c r="E1311" s="15"/>
    </row>
    <row r="1312" spans="1:5">
      <c r="A1312" s="16" t="str">
        <f t="shared" si="20"/>
        <v>兵庫県宍粟市</v>
      </c>
      <c r="B1312" s="19" t="s">
        <v>1613</v>
      </c>
      <c r="C1312" s="15" t="s">
        <v>1577</v>
      </c>
      <c r="D1312" s="20" t="s">
        <v>1612</v>
      </c>
      <c r="E1312" s="15"/>
    </row>
    <row r="1313" spans="1:5">
      <c r="A1313" s="16" t="str">
        <f t="shared" si="20"/>
        <v>兵庫県加東市</v>
      </c>
      <c r="B1313" s="19" t="s">
        <v>1611</v>
      </c>
      <c r="C1313" s="15" t="s">
        <v>1577</v>
      </c>
      <c r="D1313" s="20" t="s">
        <v>1610</v>
      </c>
      <c r="E1313" s="15"/>
    </row>
    <row r="1314" spans="1:5">
      <c r="A1314" s="16" t="str">
        <f t="shared" si="20"/>
        <v>兵庫県たつの市</v>
      </c>
      <c r="B1314" s="19" t="s">
        <v>1609</v>
      </c>
      <c r="C1314" s="15" t="s">
        <v>1577</v>
      </c>
      <c r="D1314" s="20" t="s">
        <v>1608</v>
      </c>
      <c r="E1314" s="15"/>
    </row>
    <row r="1315" spans="1:5">
      <c r="A1315" s="16" t="str">
        <f t="shared" si="20"/>
        <v>兵庫県川辺郡猪名川町</v>
      </c>
      <c r="B1315" s="19" t="s">
        <v>1607</v>
      </c>
      <c r="C1315" s="15" t="s">
        <v>1577</v>
      </c>
      <c r="D1315" s="20" t="s">
        <v>1606</v>
      </c>
      <c r="E1315" s="15" t="s">
        <v>1605</v>
      </c>
    </row>
    <row r="1316" spans="1:5">
      <c r="A1316" s="16" t="str">
        <f t="shared" si="20"/>
        <v>兵庫県多可郡多可町</v>
      </c>
      <c r="B1316" s="19" t="s">
        <v>1604</v>
      </c>
      <c r="C1316" s="15" t="s">
        <v>1577</v>
      </c>
      <c r="D1316" s="20" t="s">
        <v>1603</v>
      </c>
      <c r="E1316" s="15" t="s">
        <v>1602</v>
      </c>
    </row>
    <row r="1317" spans="1:5">
      <c r="A1317" s="16" t="str">
        <f t="shared" si="20"/>
        <v>兵庫県加古郡稲美町</v>
      </c>
      <c r="B1317" s="19" t="s">
        <v>1601</v>
      </c>
      <c r="C1317" s="15" t="s">
        <v>1577</v>
      </c>
      <c r="D1317" s="20" t="s">
        <v>1598</v>
      </c>
      <c r="E1317" s="15" t="s">
        <v>1600</v>
      </c>
    </row>
    <row r="1318" spans="1:5">
      <c r="A1318" s="16" t="str">
        <f t="shared" si="20"/>
        <v>兵庫県加古郡播磨町</v>
      </c>
      <c r="B1318" s="19" t="s">
        <v>1599</v>
      </c>
      <c r="C1318" s="15" t="s">
        <v>1577</v>
      </c>
      <c r="D1318" s="20" t="s">
        <v>1598</v>
      </c>
      <c r="E1318" s="15" t="s">
        <v>1597</v>
      </c>
    </row>
    <row r="1319" spans="1:5">
      <c r="A1319" s="16" t="str">
        <f t="shared" si="20"/>
        <v>兵庫県神崎郡市川町</v>
      </c>
      <c r="B1319" s="19" t="s">
        <v>1596</v>
      </c>
      <c r="C1319" s="15" t="s">
        <v>1577</v>
      </c>
      <c r="D1319" s="20" t="s">
        <v>1591</v>
      </c>
      <c r="E1319" s="15" t="s">
        <v>1595</v>
      </c>
    </row>
    <row r="1320" spans="1:5">
      <c r="A1320" s="16" t="str">
        <f t="shared" si="20"/>
        <v>兵庫県神崎郡福崎町</v>
      </c>
      <c r="B1320" s="19" t="s">
        <v>1594</v>
      </c>
      <c r="C1320" s="15" t="s">
        <v>1577</v>
      </c>
      <c r="D1320" s="20" t="s">
        <v>1591</v>
      </c>
      <c r="E1320" s="15" t="s">
        <v>1593</v>
      </c>
    </row>
    <row r="1321" spans="1:5">
      <c r="A1321" s="16" t="str">
        <f t="shared" si="20"/>
        <v>兵庫県神崎郡神河町</v>
      </c>
      <c r="B1321" s="19" t="s">
        <v>1592</v>
      </c>
      <c r="C1321" s="15" t="s">
        <v>1577</v>
      </c>
      <c r="D1321" s="20" t="s">
        <v>1591</v>
      </c>
      <c r="E1321" s="15" t="s">
        <v>1590</v>
      </c>
    </row>
    <row r="1322" spans="1:5">
      <c r="A1322" s="16" t="str">
        <f t="shared" si="20"/>
        <v>兵庫県揖保郡太子町</v>
      </c>
      <c r="B1322" s="19" t="s">
        <v>1589</v>
      </c>
      <c r="C1322" s="15" t="s">
        <v>1577</v>
      </c>
      <c r="D1322" s="20" t="s">
        <v>1588</v>
      </c>
      <c r="E1322" s="15" t="s">
        <v>1587</v>
      </c>
    </row>
    <row r="1323" spans="1:5">
      <c r="A1323" s="16" t="str">
        <f t="shared" si="20"/>
        <v>兵庫県赤穂郡上郡町</v>
      </c>
      <c r="B1323" s="19" t="s">
        <v>1586</v>
      </c>
      <c r="C1323" s="15" t="s">
        <v>1577</v>
      </c>
      <c r="D1323" s="20" t="s">
        <v>1585</v>
      </c>
      <c r="E1323" s="15" t="s">
        <v>1584</v>
      </c>
    </row>
    <row r="1324" spans="1:5">
      <c r="A1324" s="16" t="str">
        <f t="shared" si="20"/>
        <v>兵庫県佐用郡佐用町</v>
      </c>
      <c r="B1324" s="19" t="s">
        <v>1583</v>
      </c>
      <c r="C1324" s="15" t="s">
        <v>1577</v>
      </c>
      <c r="D1324" s="20" t="s">
        <v>1582</v>
      </c>
      <c r="E1324" s="15" t="s">
        <v>1581</v>
      </c>
    </row>
    <row r="1325" spans="1:5">
      <c r="A1325" s="16" t="str">
        <f t="shared" si="20"/>
        <v>兵庫県美方郡香美町</v>
      </c>
      <c r="B1325" s="19" t="s">
        <v>1580</v>
      </c>
      <c r="C1325" s="15" t="s">
        <v>1577</v>
      </c>
      <c r="D1325" s="20" t="s">
        <v>1576</v>
      </c>
      <c r="E1325" s="15" t="s">
        <v>1579</v>
      </c>
    </row>
    <row r="1326" spans="1:5">
      <c r="A1326" s="16" t="str">
        <f t="shared" si="20"/>
        <v>兵庫県美方郡新温泉町</v>
      </c>
      <c r="B1326" s="19" t="s">
        <v>1578</v>
      </c>
      <c r="C1326" s="15" t="s">
        <v>1577</v>
      </c>
      <c r="D1326" s="20" t="s">
        <v>1576</v>
      </c>
      <c r="E1326" s="15" t="s">
        <v>1575</v>
      </c>
    </row>
    <row r="1327" spans="1:5">
      <c r="A1327" s="16" t="str">
        <f t="shared" si="20"/>
        <v>奈良県奈良市</v>
      </c>
      <c r="B1327" s="19" t="s">
        <v>1574</v>
      </c>
      <c r="C1327" s="15" t="s">
        <v>1491</v>
      </c>
      <c r="D1327" s="20" t="s">
        <v>1573</v>
      </c>
      <c r="E1327" s="15"/>
    </row>
    <row r="1328" spans="1:5">
      <c r="A1328" s="16" t="str">
        <f t="shared" si="20"/>
        <v>奈良県大和高田市</v>
      </c>
      <c r="B1328" s="19" t="s">
        <v>1572</v>
      </c>
      <c r="C1328" s="15" t="s">
        <v>1491</v>
      </c>
      <c r="D1328" s="20" t="s">
        <v>1571</v>
      </c>
      <c r="E1328" s="15"/>
    </row>
    <row r="1329" spans="1:5">
      <c r="A1329" s="16" t="str">
        <f t="shared" si="20"/>
        <v>奈良県大和郡山市</v>
      </c>
      <c r="B1329" s="19" t="s">
        <v>1570</v>
      </c>
      <c r="C1329" s="15" t="s">
        <v>1491</v>
      </c>
      <c r="D1329" s="20" t="s">
        <v>1569</v>
      </c>
      <c r="E1329" s="15"/>
    </row>
    <row r="1330" spans="1:5">
      <c r="A1330" s="16" t="str">
        <f t="shared" si="20"/>
        <v>奈良県天理市</v>
      </c>
      <c r="B1330" s="19" t="s">
        <v>1568</v>
      </c>
      <c r="C1330" s="15" t="s">
        <v>1491</v>
      </c>
      <c r="D1330" s="20" t="s">
        <v>1567</v>
      </c>
      <c r="E1330" s="15"/>
    </row>
    <row r="1331" spans="1:5">
      <c r="A1331" s="16" t="str">
        <f t="shared" si="20"/>
        <v>奈良県橿原市</v>
      </c>
      <c r="B1331" s="19" t="s">
        <v>1566</v>
      </c>
      <c r="C1331" s="15" t="s">
        <v>1491</v>
      </c>
      <c r="D1331" s="20" t="s">
        <v>1565</v>
      </c>
      <c r="E1331" s="15"/>
    </row>
    <row r="1332" spans="1:5">
      <c r="A1332" s="16" t="str">
        <f t="shared" si="20"/>
        <v>奈良県桜井市</v>
      </c>
      <c r="B1332" s="19" t="s">
        <v>1564</v>
      </c>
      <c r="C1332" s="15" t="s">
        <v>1491</v>
      </c>
      <c r="D1332" s="20" t="s">
        <v>1563</v>
      </c>
      <c r="E1332" s="15"/>
    </row>
    <row r="1333" spans="1:5">
      <c r="A1333" s="16" t="str">
        <f t="shared" si="20"/>
        <v>奈良県五條市</v>
      </c>
      <c r="B1333" s="19" t="s">
        <v>1562</v>
      </c>
      <c r="C1333" s="15" t="s">
        <v>1491</v>
      </c>
      <c r="D1333" s="20" t="s">
        <v>1561</v>
      </c>
      <c r="E1333" s="15"/>
    </row>
    <row r="1334" spans="1:5">
      <c r="A1334" s="16" t="str">
        <f t="shared" si="20"/>
        <v>奈良県御所市</v>
      </c>
      <c r="B1334" s="19" t="s">
        <v>1560</v>
      </c>
      <c r="C1334" s="15" t="s">
        <v>1491</v>
      </c>
      <c r="D1334" s="20" t="s">
        <v>1559</v>
      </c>
      <c r="E1334" s="15"/>
    </row>
    <row r="1335" spans="1:5">
      <c r="A1335" s="16" t="str">
        <f t="shared" si="20"/>
        <v>奈良県生駒市</v>
      </c>
      <c r="B1335" s="19" t="s">
        <v>1558</v>
      </c>
      <c r="C1335" s="15" t="s">
        <v>1491</v>
      </c>
      <c r="D1335" s="20" t="s">
        <v>1557</v>
      </c>
      <c r="E1335" s="15"/>
    </row>
    <row r="1336" spans="1:5">
      <c r="A1336" s="16" t="str">
        <f t="shared" si="20"/>
        <v>奈良県香芝市</v>
      </c>
      <c r="B1336" s="19" t="s">
        <v>1556</v>
      </c>
      <c r="C1336" s="15" t="s">
        <v>1491</v>
      </c>
      <c r="D1336" s="20" t="s">
        <v>1555</v>
      </c>
      <c r="E1336" s="15"/>
    </row>
    <row r="1337" spans="1:5">
      <c r="A1337" s="16" t="str">
        <f t="shared" si="20"/>
        <v>奈良県葛城市</v>
      </c>
      <c r="B1337" s="19" t="s">
        <v>1554</v>
      </c>
      <c r="C1337" s="15" t="s">
        <v>1491</v>
      </c>
      <c r="D1337" s="20" t="s">
        <v>1553</v>
      </c>
      <c r="E1337" s="15"/>
    </row>
    <row r="1338" spans="1:5">
      <c r="A1338" s="16" t="str">
        <f t="shared" si="20"/>
        <v>奈良県宇陀市</v>
      </c>
      <c r="B1338" s="19" t="s">
        <v>1552</v>
      </c>
      <c r="C1338" s="15" t="s">
        <v>1491</v>
      </c>
      <c r="D1338" s="20" t="s">
        <v>1551</v>
      </c>
      <c r="E1338" s="15"/>
    </row>
    <row r="1339" spans="1:5">
      <c r="A1339" s="16" t="str">
        <f t="shared" si="20"/>
        <v>奈良県山辺郡山添村</v>
      </c>
      <c r="B1339" s="19" t="s">
        <v>1550</v>
      </c>
      <c r="C1339" s="15" t="s">
        <v>1491</v>
      </c>
      <c r="D1339" s="20" t="s">
        <v>1549</v>
      </c>
      <c r="E1339" s="15" t="s">
        <v>1548</v>
      </c>
    </row>
    <row r="1340" spans="1:5">
      <c r="A1340" s="16" t="str">
        <f t="shared" si="20"/>
        <v>奈良県生駒郡平群町</v>
      </c>
      <c r="B1340" s="19" t="s">
        <v>1547</v>
      </c>
      <c r="C1340" s="15" t="s">
        <v>1491</v>
      </c>
      <c r="D1340" s="20" t="s">
        <v>1540</v>
      </c>
      <c r="E1340" s="15" t="s">
        <v>1546</v>
      </c>
    </row>
    <row r="1341" spans="1:5">
      <c r="A1341" s="16" t="str">
        <f t="shared" si="20"/>
        <v>奈良県生駒郡三郷町</v>
      </c>
      <c r="B1341" s="19" t="s">
        <v>1545</v>
      </c>
      <c r="C1341" s="15" t="s">
        <v>1491</v>
      </c>
      <c r="D1341" s="20" t="s">
        <v>1540</v>
      </c>
      <c r="E1341" s="15" t="s">
        <v>1544</v>
      </c>
    </row>
    <row r="1342" spans="1:5">
      <c r="A1342" s="16" t="str">
        <f t="shared" si="20"/>
        <v>奈良県生駒郡斑鳩町</v>
      </c>
      <c r="B1342" s="19" t="s">
        <v>1543</v>
      </c>
      <c r="C1342" s="15" t="s">
        <v>1491</v>
      </c>
      <c r="D1342" s="20" t="s">
        <v>1540</v>
      </c>
      <c r="E1342" s="15" t="s">
        <v>1542</v>
      </c>
    </row>
    <row r="1343" spans="1:5">
      <c r="A1343" s="16" t="str">
        <f t="shared" si="20"/>
        <v>奈良県生駒郡安堵町</v>
      </c>
      <c r="B1343" s="19" t="s">
        <v>1541</v>
      </c>
      <c r="C1343" s="15" t="s">
        <v>1491</v>
      </c>
      <c r="D1343" s="20" t="s">
        <v>1540</v>
      </c>
      <c r="E1343" s="15" t="s">
        <v>1539</v>
      </c>
    </row>
    <row r="1344" spans="1:5">
      <c r="A1344" s="16" t="str">
        <f t="shared" si="20"/>
        <v>奈良県磯城郡川西町</v>
      </c>
      <c r="B1344" s="19" t="s">
        <v>1538</v>
      </c>
      <c r="C1344" s="15" t="s">
        <v>1491</v>
      </c>
      <c r="D1344" s="20" t="s">
        <v>1533</v>
      </c>
      <c r="E1344" s="15" t="s">
        <v>1537</v>
      </c>
    </row>
    <row r="1345" spans="1:5">
      <c r="A1345" s="16" t="str">
        <f t="shared" si="20"/>
        <v>奈良県磯城郡三宅町</v>
      </c>
      <c r="B1345" s="19" t="s">
        <v>1536</v>
      </c>
      <c r="C1345" s="15" t="s">
        <v>1491</v>
      </c>
      <c r="D1345" s="20" t="s">
        <v>1533</v>
      </c>
      <c r="E1345" s="15" t="s">
        <v>1535</v>
      </c>
    </row>
    <row r="1346" spans="1:5">
      <c r="A1346" s="16" t="str">
        <f t="shared" ref="A1346:A1409" si="21">C1346&amp;D1346&amp;E1346</f>
        <v>奈良県磯城郡田原本町</v>
      </c>
      <c r="B1346" s="19" t="s">
        <v>1534</v>
      </c>
      <c r="C1346" s="15" t="s">
        <v>1491</v>
      </c>
      <c r="D1346" s="20" t="s">
        <v>1533</v>
      </c>
      <c r="E1346" s="15" t="s">
        <v>1532</v>
      </c>
    </row>
    <row r="1347" spans="1:5">
      <c r="A1347" s="16" t="str">
        <f t="shared" si="21"/>
        <v>奈良県宇陀郡曽爾村</v>
      </c>
      <c r="B1347" s="19" t="s">
        <v>1531</v>
      </c>
      <c r="C1347" s="15" t="s">
        <v>1491</v>
      </c>
      <c r="D1347" s="20" t="s">
        <v>1528</v>
      </c>
      <c r="E1347" s="15" t="s">
        <v>1530</v>
      </c>
    </row>
    <row r="1348" spans="1:5">
      <c r="A1348" s="16" t="str">
        <f t="shared" si="21"/>
        <v>奈良県宇陀郡御杖村</v>
      </c>
      <c r="B1348" s="19" t="s">
        <v>1529</v>
      </c>
      <c r="C1348" s="15" t="s">
        <v>1491</v>
      </c>
      <c r="D1348" s="20" t="s">
        <v>1528</v>
      </c>
      <c r="E1348" s="15" t="s">
        <v>1527</v>
      </c>
    </row>
    <row r="1349" spans="1:5">
      <c r="A1349" s="16" t="str">
        <f t="shared" si="21"/>
        <v>奈良県高市郡高取町</v>
      </c>
      <c r="B1349" s="19" t="s">
        <v>1526</v>
      </c>
      <c r="C1349" s="15" t="s">
        <v>1491</v>
      </c>
      <c r="D1349" s="20" t="s">
        <v>1523</v>
      </c>
      <c r="E1349" s="15" t="s">
        <v>1525</v>
      </c>
    </row>
    <row r="1350" spans="1:5">
      <c r="A1350" s="16" t="str">
        <f t="shared" si="21"/>
        <v>奈良県高市郡明日香村</v>
      </c>
      <c r="B1350" s="19" t="s">
        <v>1524</v>
      </c>
      <c r="C1350" s="15" t="s">
        <v>1491</v>
      </c>
      <c r="D1350" s="20" t="s">
        <v>1523</v>
      </c>
      <c r="E1350" s="15" t="s">
        <v>1522</v>
      </c>
    </row>
    <row r="1351" spans="1:5">
      <c r="A1351" s="16" t="str">
        <f t="shared" si="21"/>
        <v>奈良県北葛城郡上牧町</v>
      </c>
      <c r="B1351" s="19" t="s">
        <v>1521</v>
      </c>
      <c r="C1351" s="15" t="s">
        <v>1491</v>
      </c>
      <c r="D1351" s="20" t="s">
        <v>1514</v>
      </c>
      <c r="E1351" s="15" t="s">
        <v>1520</v>
      </c>
    </row>
    <row r="1352" spans="1:5">
      <c r="A1352" s="16" t="str">
        <f t="shared" si="21"/>
        <v>奈良県北葛城郡王寺町</v>
      </c>
      <c r="B1352" s="19" t="s">
        <v>1519</v>
      </c>
      <c r="C1352" s="15" t="s">
        <v>1491</v>
      </c>
      <c r="D1352" s="20" t="s">
        <v>1514</v>
      </c>
      <c r="E1352" s="15" t="s">
        <v>1518</v>
      </c>
    </row>
    <row r="1353" spans="1:5">
      <c r="A1353" s="16" t="str">
        <f t="shared" si="21"/>
        <v>奈良県北葛城郡広陵町</v>
      </c>
      <c r="B1353" s="19" t="s">
        <v>1517</v>
      </c>
      <c r="C1353" s="15" t="s">
        <v>1491</v>
      </c>
      <c r="D1353" s="20" t="s">
        <v>1514</v>
      </c>
      <c r="E1353" s="15" t="s">
        <v>1516</v>
      </c>
    </row>
    <row r="1354" spans="1:5">
      <c r="A1354" s="16" t="str">
        <f t="shared" si="21"/>
        <v>奈良県北葛城郡河合町</v>
      </c>
      <c r="B1354" s="19" t="s">
        <v>1515</v>
      </c>
      <c r="C1354" s="15" t="s">
        <v>1491</v>
      </c>
      <c r="D1354" s="20" t="s">
        <v>1514</v>
      </c>
      <c r="E1354" s="15" t="s">
        <v>1513</v>
      </c>
    </row>
    <row r="1355" spans="1:5">
      <c r="A1355" s="16" t="str">
        <f t="shared" si="21"/>
        <v>奈良県吉野郡吉野町</v>
      </c>
      <c r="B1355" s="19" t="s">
        <v>1512</v>
      </c>
      <c r="C1355" s="15" t="s">
        <v>1491</v>
      </c>
      <c r="D1355" s="20" t="s">
        <v>1490</v>
      </c>
      <c r="E1355" s="15" t="s">
        <v>1511</v>
      </c>
    </row>
    <row r="1356" spans="1:5">
      <c r="A1356" s="16" t="str">
        <f t="shared" si="21"/>
        <v>奈良県吉野郡大淀町</v>
      </c>
      <c r="B1356" s="19" t="s">
        <v>1510</v>
      </c>
      <c r="C1356" s="15" t="s">
        <v>1491</v>
      </c>
      <c r="D1356" s="20" t="s">
        <v>1490</v>
      </c>
      <c r="E1356" s="15" t="s">
        <v>1509</v>
      </c>
    </row>
    <row r="1357" spans="1:5">
      <c r="A1357" s="16" t="str">
        <f t="shared" si="21"/>
        <v>奈良県吉野郡下市町</v>
      </c>
      <c r="B1357" s="19" t="s">
        <v>1508</v>
      </c>
      <c r="C1357" s="15" t="s">
        <v>1491</v>
      </c>
      <c r="D1357" s="20" t="s">
        <v>1490</v>
      </c>
      <c r="E1357" s="15" t="s">
        <v>1507</v>
      </c>
    </row>
    <row r="1358" spans="1:5">
      <c r="A1358" s="16" t="str">
        <f t="shared" si="21"/>
        <v>奈良県吉野郡黒滝村</v>
      </c>
      <c r="B1358" s="19" t="s">
        <v>1506</v>
      </c>
      <c r="C1358" s="15" t="s">
        <v>1491</v>
      </c>
      <c r="D1358" s="20" t="s">
        <v>1490</v>
      </c>
      <c r="E1358" s="15" t="s">
        <v>1505</v>
      </c>
    </row>
    <row r="1359" spans="1:5">
      <c r="A1359" s="16" t="str">
        <f t="shared" si="21"/>
        <v>奈良県吉野郡天川村</v>
      </c>
      <c r="B1359" s="19" t="s">
        <v>1504</v>
      </c>
      <c r="C1359" s="15" t="s">
        <v>1491</v>
      </c>
      <c r="D1359" s="20" t="s">
        <v>1490</v>
      </c>
      <c r="E1359" s="15" t="s">
        <v>1503</v>
      </c>
    </row>
    <row r="1360" spans="1:5">
      <c r="A1360" s="16" t="str">
        <f t="shared" si="21"/>
        <v>奈良県吉野郡野迫川村</v>
      </c>
      <c r="B1360" s="19" t="s">
        <v>1502</v>
      </c>
      <c r="C1360" s="15" t="s">
        <v>1491</v>
      </c>
      <c r="D1360" s="20" t="s">
        <v>1490</v>
      </c>
      <c r="E1360" s="15" t="s">
        <v>1501</v>
      </c>
    </row>
    <row r="1361" spans="1:5">
      <c r="A1361" s="16" t="str">
        <f t="shared" si="21"/>
        <v>奈良県吉野郡十津川村</v>
      </c>
      <c r="B1361" s="19" t="s">
        <v>1500</v>
      </c>
      <c r="C1361" s="15" t="s">
        <v>1491</v>
      </c>
      <c r="D1361" s="20" t="s">
        <v>1490</v>
      </c>
      <c r="E1361" s="15" t="s">
        <v>1499</v>
      </c>
    </row>
    <row r="1362" spans="1:5">
      <c r="A1362" s="16" t="str">
        <f t="shared" si="21"/>
        <v>奈良県吉野郡下北山村</v>
      </c>
      <c r="B1362" s="19" t="s">
        <v>1498</v>
      </c>
      <c r="C1362" s="15" t="s">
        <v>1491</v>
      </c>
      <c r="D1362" s="20" t="s">
        <v>1490</v>
      </c>
      <c r="E1362" s="15" t="s">
        <v>1497</v>
      </c>
    </row>
    <row r="1363" spans="1:5">
      <c r="A1363" s="16" t="str">
        <f t="shared" si="21"/>
        <v>奈良県吉野郡上北山村</v>
      </c>
      <c r="B1363" s="19" t="s">
        <v>1496</v>
      </c>
      <c r="C1363" s="15" t="s">
        <v>1491</v>
      </c>
      <c r="D1363" s="20" t="s">
        <v>1490</v>
      </c>
      <c r="E1363" s="15" t="s">
        <v>1495</v>
      </c>
    </row>
    <row r="1364" spans="1:5">
      <c r="A1364" s="16" t="str">
        <f t="shared" si="21"/>
        <v>奈良県吉野郡川上村</v>
      </c>
      <c r="B1364" s="19" t="s">
        <v>1494</v>
      </c>
      <c r="C1364" s="15" t="s">
        <v>1491</v>
      </c>
      <c r="D1364" s="20" t="s">
        <v>1490</v>
      </c>
      <c r="E1364" s="15" t="s">
        <v>1493</v>
      </c>
    </row>
    <row r="1365" spans="1:5">
      <c r="A1365" s="16" t="str">
        <f t="shared" si="21"/>
        <v>奈良県吉野郡東吉野村</v>
      </c>
      <c r="B1365" s="19" t="s">
        <v>1492</v>
      </c>
      <c r="C1365" s="15" t="s">
        <v>1491</v>
      </c>
      <c r="D1365" s="20" t="s">
        <v>1490</v>
      </c>
      <c r="E1365" s="15" t="s">
        <v>1489</v>
      </c>
    </row>
    <row r="1366" spans="1:5">
      <c r="A1366" s="16" t="str">
        <f t="shared" si="21"/>
        <v>和歌山県和歌山市</v>
      </c>
      <c r="B1366" s="19" t="s">
        <v>1488</v>
      </c>
      <c r="C1366" s="15" t="s">
        <v>1425</v>
      </c>
      <c r="D1366" s="20" t="s">
        <v>1487</v>
      </c>
      <c r="E1366" s="15"/>
    </row>
    <row r="1367" spans="1:5">
      <c r="A1367" s="16" t="str">
        <f t="shared" si="21"/>
        <v>和歌山県海南市</v>
      </c>
      <c r="B1367" s="19" t="s">
        <v>1486</v>
      </c>
      <c r="C1367" s="15" t="s">
        <v>1425</v>
      </c>
      <c r="D1367" s="20" t="s">
        <v>1485</v>
      </c>
      <c r="E1367" s="15"/>
    </row>
    <row r="1368" spans="1:5">
      <c r="A1368" s="16" t="str">
        <f t="shared" si="21"/>
        <v>和歌山県橋本市</v>
      </c>
      <c r="B1368" s="19" t="s">
        <v>1484</v>
      </c>
      <c r="C1368" s="15" t="s">
        <v>1425</v>
      </c>
      <c r="D1368" s="20" t="s">
        <v>1483</v>
      </c>
      <c r="E1368" s="15"/>
    </row>
    <row r="1369" spans="1:5">
      <c r="A1369" s="16" t="str">
        <f t="shared" si="21"/>
        <v>和歌山県有田市</v>
      </c>
      <c r="B1369" s="19" t="s">
        <v>1482</v>
      </c>
      <c r="C1369" s="15" t="s">
        <v>1425</v>
      </c>
      <c r="D1369" s="20" t="s">
        <v>1481</v>
      </c>
      <c r="E1369" s="15"/>
    </row>
    <row r="1370" spans="1:5">
      <c r="A1370" s="16" t="str">
        <f t="shared" si="21"/>
        <v>和歌山県御坊市</v>
      </c>
      <c r="B1370" s="19" t="s">
        <v>1480</v>
      </c>
      <c r="C1370" s="15" t="s">
        <v>1425</v>
      </c>
      <c r="D1370" s="20" t="s">
        <v>1479</v>
      </c>
      <c r="E1370" s="15"/>
    </row>
    <row r="1371" spans="1:5">
      <c r="A1371" s="16" t="str">
        <f t="shared" si="21"/>
        <v>和歌山県田辺市</v>
      </c>
      <c r="B1371" s="19" t="s">
        <v>1478</v>
      </c>
      <c r="C1371" s="15" t="s">
        <v>1425</v>
      </c>
      <c r="D1371" s="20" t="s">
        <v>1477</v>
      </c>
      <c r="E1371" s="15"/>
    </row>
    <row r="1372" spans="1:5">
      <c r="A1372" s="16" t="str">
        <f t="shared" si="21"/>
        <v>和歌山県新宮市</v>
      </c>
      <c r="B1372" s="19" t="s">
        <v>1476</v>
      </c>
      <c r="C1372" s="15" t="s">
        <v>1425</v>
      </c>
      <c r="D1372" s="20" t="s">
        <v>1475</v>
      </c>
      <c r="E1372" s="15"/>
    </row>
    <row r="1373" spans="1:5">
      <c r="A1373" s="16" t="str">
        <f t="shared" si="21"/>
        <v>和歌山県紀の川市</v>
      </c>
      <c r="B1373" s="19" t="s">
        <v>1474</v>
      </c>
      <c r="C1373" s="15" t="s">
        <v>1425</v>
      </c>
      <c r="D1373" s="20" t="s">
        <v>1473</v>
      </c>
      <c r="E1373" s="15"/>
    </row>
    <row r="1374" spans="1:5">
      <c r="A1374" s="16" t="str">
        <f t="shared" si="21"/>
        <v>和歌山県岩出市</v>
      </c>
      <c r="B1374" s="19" t="s">
        <v>1472</v>
      </c>
      <c r="C1374" s="15" t="s">
        <v>1425</v>
      </c>
      <c r="D1374" s="20" t="s">
        <v>1471</v>
      </c>
      <c r="E1374" s="15"/>
    </row>
    <row r="1375" spans="1:5">
      <c r="A1375" s="16" t="str">
        <f t="shared" si="21"/>
        <v>和歌山県海草郡紀美野町</v>
      </c>
      <c r="B1375" s="19" t="s">
        <v>1470</v>
      </c>
      <c r="C1375" s="15" t="s">
        <v>1425</v>
      </c>
      <c r="D1375" s="20" t="s">
        <v>1469</v>
      </c>
      <c r="E1375" s="15" t="s">
        <v>1468</v>
      </c>
    </row>
    <row r="1376" spans="1:5">
      <c r="A1376" s="16" t="str">
        <f t="shared" si="21"/>
        <v>和歌山県伊都郡かつらぎ町</v>
      </c>
      <c r="B1376" s="19" t="s">
        <v>1467</v>
      </c>
      <c r="C1376" s="15" t="s">
        <v>1425</v>
      </c>
      <c r="D1376" s="20" t="s">
        <v>1462</v>
      </c>
      <c r="E1376" s="15" t="s">
        <v>1466</v>
      </c>
    </row>
    <row r="1377" spans="1:5">
      <c r="A1377" s="16" t="str">
        <f t="shared" si="21"/>
        <v>和歌山県伊都郡九度山町</v>
      </c>
      <c r="B1377" s="19" t="s">
        <v>1465</v>
      </c>
      <c r="C1377" s="15" t="s">
        <v>1425</v>
      </c>
      <c r="D1377" s="20" t="s">
        <v>1462</v>
      </c>
      <c r="E1377" s="15" t="s">
        <v>1464</v>
      </c>
    </row>
    <row r="1378" spans="1:5">
      <c r="A1378" s="16" t="str">
        <f t="shared" si="21"/>
        <v>和歌山県伊都郡高野町</v>
      </c>
      <c r="B1378" s="19" t="s">
        <v>1463</v>
      </c>
      <c r="C1378" s="15" t="s">
        <v>1425</v>
      </c>
      <c r="D1378" s="20" t="s">
        <v>1462</v>
      </c>
      <c r="E1378" s="15" t="s">
        <v>1461</v>
      </c>
    </row>
    <row r="1379" spans="1:5">
      <c r="A1379" s="16" t="str">
        <f t="shared" si="21"/>
        <v>和歌山県有田郡湯浅町</v>
      </c>
      <c r="B1379" s="19" t="s">
        <v>1460</v>
      </c>
      <c r="C1379" s="15" t="s">
        <v>1425</v>
      </c>
      <c r="D1379" s="20" t="s">
        <v>1456</v>
      </c>
      <c r="E1379" s="15" t="s">
        <v>1459</v>
      </c>
    </row>
    <row r="1380" spans="1:5">
      <c r="A1380" s="16" t="str">
        <f t="shared" si="21"/>
        <v>和歌山県有田郡広川町</v>
      </c>
      <c r="B1380" s="19" t="s">
        <v>1458</v>
      </c>
      <c r="C1380" s="15" t="s">
        <v>1425</v>
      </c>
      <c r="D1380" s="20" t="s">
        <v>1456</v>
      </c>
      <c r="E1380" s="15" t="s">
        <v>817</v>
      </c>
    </row>
    <row r="1381" spans="1:5">
      <c r="A1381" s="16" t="str">
        <f t="shared" si="21"/>
        <v>和歌山県有田郡有田川町</v>
      </c>
      <c r="B1381" s="19" t="s">
        <v>1457</v>
      </c>
      <c r="C1381" s="15" t="s">
        <v>1425</v>
      </c>
      <c r="D1381" s="20" t="s">
        <v>1456</v>
      </c>
      <c r="E1381" s="15" t="s">
        <v>1455</v>
      </c>
    </row>
    <row r="1382" spans="1:5">
      <c r="A1382" s="16" t="str">
        <f t="shared" si="21"/>
        <v>和歌山県日高郡美浜町</v>
      </c>
      <c r="B1382" s="19" t="s">
        <v>1454</v>
      </c>
      <c r="C1382" s="15" t="s">
        <v>1425</v>
      </c>
      <c r="D1382" s="20" t="s">
        <v>1443</v>
      </c>
      <c r="E1382" s="15" t="s">
        <v>1453</v>
      </c>
    </row>
    <row r="1383" spans="1:5">
      <c r="A1383" s="16" t="str">
        <f t="shared" si="21"/>
        <v>和歌山県日高郡日高町</v>
      </c>
      <c r="B1383" s="19" t="s">
        <v>1452</v>
      </c>
      <c r="C1383" s="15" t="s">
        <v>1425</v>
      </c>
      <c r="D1383" s="20" t="s">
        <v>1443</v>
      </c>
      <c r="E1383" s="15" t="s">
        <v>1451</v>
      </c>
    </row>
    <row r="1384" spans="1:5">
      <c r="A1384" s="16" t="str">
        <f t="shared" si="21"/>
        <v>和歌山県日高郡由良町</v>
      </c>
      <c r="B1384" s="19" t="s">
        <v>1450</v>
      </c>
      <c r="C1384" s="15" t="s">
        <v>1425</v>
      </c>
      <c r="D1384" s="20" t="s">
        <v>1443</v>
      </c>
      <c r="E1384" s="15" t="s">
        <v>1449</v>
      </c>
    </row>
    <row r="1385" spans="1:5">
      <c r="A1385" s="16" t="str">
        <f t="shared" si="21"/>
        <v>和歌山県日高郡印南町</v>
      </c>
      <c r="B1385" s="19" t="s">
        <v>1448</v>
      </c>
      <c r="C1385" s="15" t="s">
        <v>1425</v>
      </c>
      <c r="D1385" s="20" t="s">
        <v>1443</v>
      </c>
      <c r="E1385" s="15" t="s">
        <v>1447</v>
      </c>
    </row>
    <row r="1386" spans="1:5">
      <c r="A1386" s="16" t="str">
        <f t="shared" si="21"/>
        <v>和歌山県日高郡みなべ町</v>
      </c>
      <c r="B1386" s="19" t="s">
        <v>1446</v>
      </c>
      <c r="C1386" s="15" t="s">
        <v>1425</v>
      </c>
      <c r="D1386" s="20" t="s">
        <v>1443</v>
      </c>
      <c r="E1386" s="15" t="s">
        <v>1445</v>
      </c>
    </row>
    <row r="1387" spans="1:5">
      <c r="A1387" s="16" t="str">
        <f t="shared" si="21"/>
        <v>和歌山県日高郡日高川町</v>
      </c>
      <c r="B1387" s="19" t="s">
        <v>1444</v>
      </c>
      <c r="C1387" s="15" t="s">
        <v>1425</v>
      </c>
      <c r="D1387" s="20" t="s">
        <v>1443</v>
      </c>
      <c r="E1387" s="15" t="s">
        <v>1442</v>
      </c>
    </row>
    <row r="1388" spans="1:5">
      <c r="A1388" s="16" t="str">
        <f t="shared" si="21"/>
        <v>和歌山県西牟婁郡白浜町</v>
      </c>
      <c r="B1388" s="19" t="s">
        <v>1441</v>
      </c>
      <c r="C1388" s="15" t="s">
        <v>1425</v>
      </c>
      <c r="D1388" s="20" t="s">
        <v>1436</v>
      </c>
      <c r="E1388" s="15" t="s">
        <v>1440</v>
      </c>
    </row>
    <row r="1389" spans="1:5">
      <c r="A1389" s="16" t="str">
        <f t="shared" si="21"/>
        <v>和歌山県西牟婁郡上富田町</v>
      </c>
      <c r="B1389" s="19" t="s">
        <v>1439</v>
      </c>
      <c r="C1389" s="15" t="s">
        <v>1425</v>
      </c>
      <c r="D1389" s="20" t="s">
        <v>1436</v>
      </c>
      <c r="E1389" s="15" t="s">
        <v>1438</v>
      </c>
    </row>
    <row r="1390" spans="1:5">
      <c r="A1390" s="16" t="str">
        <f t="shared" si="21"/>
        <v>和歌山県西牟婁郡すさみ町</v>
      </c>
      <c r="B1390" s="19" t="s">
        <v>1437</v>
      </c>
      <c r="C1390" s="15" t="s">
        <v>1425</v>
      </c>
      <c r="D1390" s="20" t="s">
        <v>1436</v>
      </c>
      <c r="E1390" s="15" t="s">
        <v>1435</v>
      </c>
    </row>
    <row r="1391" spans="1:5">
      <c r="A1391" s="16" t="str">
        <f t="shared" si="21"/>
        <v>和歌山県東牟婁郡那智勝浦町</v>
      </c>
      <c r="B1391" s="19" t="s">
        <v>1434</v>
      </c>
      <c r="C1391" s="15" t="s">
        <v>1425</v>
      </c>
      <c r="D1391" s="20" t="s">
        <v>1424</v>
      </c>
      <c r="E1391" s="15" t="s">
        <v>1433</v>
      </c>
    </row>
    <row r="1392" spans="1:5">
      <c r="A1392" s="16" t="str">
        <f t="shared" si="21"/>
        <v>和歌山県東牟婁郡太地町</v>
      </c>
      <c r="B1392" s="19" t="s">
        <v>1432</v>
      </c>
      <c r="C1392" s="15" t="s">
        <v>1425</v>
      </c>
      <c r="D1392" s="20" t="s">
        <v>1424</v>
      </c>
      <c r="E1392" s="15" t="s">
        <v>1431</v>
      </c>
    </row>
    <row r="1393" spans="1:5">
      <c r="A1393" s="16" t="str">
        <f t="shared" si="21"/>
        <v>和歌山県東牟婁郡古座川町</v>
      </c>
      <c r="B1393" s="19" t="s">
        <v>1430</v>
      </c>
      <c r="C1393" s="15" t="s">
        <v>1425</v>
      </c>
      <c r="D1393" s="20" t="s">
        <v>1424</v>
      </c>
      <c r="E1393" s="15" t="s">
        <v>1429</v>
      </c>
    </row>
    <row r="1394" spans="1:5">
      <c r="A1394" s="16" t="str">
        <f t="shared" si="21"/>
        <v>和歌山県東牟婁郡北山村</v>
      </c>
      <c r="B1394" s="19" t="s">
        <v>1428</v>
      </c>
      <c r="C1394" s="15" t="s">
        <v>1425</v>
      </c>
      <c r="D1394" s="20" t="s">
        <v>1424</v>
      </c>
      <c r="E1394" s="15" t="s">
        <v>1427</v>
      </c>
    </row>
    <row r="1395" spans="1:5">
      <c r="A1395" s="16" t="str">
        <f t="shared" si="21"/>
        <v>和歌山県東牟婁郡串本町</v>
      </c>
      <c r="B1395" s="19" t="s">
        <v>1426</v>
      </c>
      <c r="C1395" s="15" t="s">
        <v>1425</v>
      </c>
      <c r="D1395" s="20" t="s">
        <v>1424</v>
      </c>
      <c r="E1395" s="15" t="s">
        <v>1423</v>
      </c>
    </row>
    <row r="1396" spans="1:5">
      <c r="A1396" s="16" t="str">
        <f t="shared" si="21"/>
        <v>鳥取県鳥取市</v>
      </c>
      <c r="B1396" s="19" t="s">
        <v>1422</v>
      </c>
      <c r="C1396" s="15" t="s">
        <v>1381</v>
      </c>
      <c r="D1396" s="20" t="s">
        <v>1421</v>
      </c>
      <c r="E1396" s="15"/>
    </row>
    <row r="1397" spans="1:5">
      <c r="A1397" s="16" t="str">
        <f t="shared" si="21"/>
        <v>鳥取県米子市</v>
      </c>
      <c r="B1397" s="19" t="s">
        <v>1420</v>
      </c>
      <c r="C1397" s="15" t="s">
        <v>1381</v>
      </c>
      <c r="D1397" s="20" t="s">
        <v>1419</v>
      </c>
      <c r="E1397" s="15"/>
    </row>
    <row r="1398" spans="1:5">
      <c r="A1398" s="16" t="str">
        <f t="shared" si="21"/>
        <v>鳥取県倉吉市</v>
      </c>
      <c r="B1398" s="19" t="s">
        <v>1418</v>
      </c>
      <c r="C1398" s="15" t="s">
        <v>1381</v>
      </c>
      <c r="D1398" s="20" t="s">
        <v>1417</v>
      </c>
      <c r="E1398" s="15"/>
    </row>
    <row r="1399" spans="1:5">
      <c r="A1399" s="16" t="str">
        <f t="shared" si="21"/>
        <v>鳥取県境港市</v>
      </c>
      <c r="B1399" s="19" t="s">
        <v>1416</v>
      </c>
      <c r="C1399" s="15" t="s">
        <v>1381</v>
      </c>
      <c r="D1399" s="20" t="s">
        <v>1415</v>
      </c>
      <c r="E1399" s="15"/>
    </row>
    <row r="1400" spans="1:5">
      <c r="A1400" s="16" t="str">
        <f t="shared" si="21"/>
        <v>鳥取県岩美郡岩美町</v>
      </c>
      <c r="B1400" s="19" t="s">
        <v>1414</v>
      </c>
      <c r="C1400" s="15" t="s">
        <v>1381</v>
      </c>
      <c r="D1400" s="20" t="s">
        <v>1413</v>
      </c>
      <c r="E1400" s="15" t="s">
        <v>1412</v>
      </c>
    </row>
    <row r="1401" spans="1:5">
      <c r="A1401" s="16" t="str">
        <f t="shared" si="21"/>
        <v>鳥取県八頭郡若桜町</v>
      </c>
      <c r="B1401" s="19" t="s">
        <v>1411</v>
      </c>
      <c r="C1401" s="15" t="s">
        <v>1381</v>
      </c>
      <c r="D1401" s="20" t="s">
        <v>1406</v>
      </c>
      <c r="E1401" s="15" t="s">
        <v>1410</v>
      </c>
    </row>
    <row r="1402" spans="1:5">
      <c r="A1402" s="16" t="str">
        <f t="shared" si="21"/>
        <v>鳥取県八頭郡智頭町</v>
      </c>
      <c r="B1402" s="19" t="s">
        <v>1409</v>
      </c>
      <c r="C1402" s="15" t="s">
        <v>1381</v>
      </c>
      <c r="D1402" s="20" t="s">
        <v>1406</v>
      </c>
      <c r="E1402" s="15" t="s">
        <v>1408</v>
      </c>
    </row>
    <row r="1403" spans="1:5">
      <c r="A1403" s="16" t="str">
        <f t="shared" si="21"/>
        <v>鳥取県八頭郡八頭町</v>
      </c>
      <c r="B1403" s="19" t="s">
        <v>1407</v>
      </c>
      <c r="C1403" s="15" t="s">
        <v>1381</v>
      </c>
      <c r="D1403" s="20" t="s">
        <v>1406</v>
      </c>
      <c r="E1403" s="15" t="s">
        <v>1405</v>
      </c>
    </row>
    <row r="1404" spans="1:5">
      <c r="A1404" s="16" t="str">
        <f t="shared" si="21"/>
        <v>鳥取県東伯郡三朝町</v>
      </c>
      <c r="B1404" s="19" t="s">
        <v>1404</v>
      </c>
      <c r="C1404" s="15" t="s">
        <v>1381</v>
      </c>
      <c r="D1404" s="20" t="s">
        <v>1397</v>
      </c>
      <c r="E1404" s="15" t="s">
        <v>1403</v>
      </c>
    </row>
    <row r="1405" spans="1:5">
      <c r="A1405" s="16" t="str">
        <f t="shared" si="21"/>
        <v>鳥取県東伯郡湯梨浜町</v>
      </c>
      <c r="B1405" s="19" t="s">
        <v>1402</v>
      </c>
      <c r="C1405" s="15" t="s">
        <v>1381</v>
      </c>
      <c r="D1405" s="20" t="s">
        <v>1397</v>
      </c>
      <c r="E1405" s="15" t="s">
        <v>1401</v>
      </c>
    </row>
    <row r="1406" spans="1:5">
      <c r="A1406" s="16" t="str">
        <f t="shared" si="21"/>
        <v>鳥取県東伯郡琴浦町</v>
      </c>
      <c r="B1406" s="19" t="s">
        <v>1400</v>
      </c>
      <c r="C1406" s="15" t="s">
        <v>1381</v>
      </c>
      <c r="D1406" s="20" t="s">
        <v>1397</v>
      </c>
      <c r="E1406" s="15" t="s">
        <v>1399</v>
      </c>
    </row>
    <row r="1407" spans="1:5">
      <c r="A1407" s="16" t="str">
        <f t="shared" si="21"/>
        <v>鳥取県東伯郡北栄町</v>
      </c>
      <c r="B1407" s="19" t="s">
        <v>1398</v>
      </c>
      <c r="C1407" s="15" t="s">
        <v>1381</v>
      </c>
      <c r="D1407" s="20" t="s">
        <v>1397</v>
      </c>
      <c r="E1407" s="15" t="s">
        <v>1396</v>
      </c>
    </row>
    <row r="1408" spans="1:5">
      <c r="A1408" s="16" t="str">
        <f t="shared" si="21"/>
        <v>鳥取県西伯郡日吉津村</v>
      </c>
      <c r="B1408" s="19" t="s">
        <v>1395</v>
      </c>
      <c r="C1408" s="15" t="s">
        <v>1381</v>
      </c>
      <c r="D1408" s="20" t="s">
        <v>1388</v>
      </c>
      <c r="E1408" s="15" t="s">
        <v>1394</v>
      </c>
    </row>
    <row r="1409" spans="1:5">
      <c r="A1409" s="16" t="str">
        <f t="shared" si="21"/>
        <v>鳥取県西伯郡大山町</v>
      </c>
      <c r="B1409" s="19" t="s">
        <v>1393</v>
      </c>
      <c r="C1409" s="15" t="s">
        <v>1381</v>
      </c>
      <c r="D1409" s="20" t="s">
        <v>1388</v>
      </c>
      <c r="E1409" s="15" t="s">
        <v>1392</v>
      </c>
    </row>
    <row r="1410" spans="1:5">
      <c r="A1410" s="16" t="str">
        <f t="shared" ref="A1410:A1473" si="22">C1410&amp;D1410&amp;E1410</f>
        <v>鳥取県西伯郡南部町</v>
      </c>
      <c r="B1410" s="19" t="s">
        <v>1391</v>
      </c>
      <c r="C1410" s="15" t="s">
        <v>1381</v>
      </c>
      <c r="D1410" s="20" t="s">
        <v>1388</v>
      </c>
      <c r="E1410" s="15" t="s">
        <v>1390</v>
      </c>
    </row>
    <row r="1411" spans="1:5">
      <c r="A1411" s="16" t="str">
        <f t="shared" si="22"/>
        <v>鳥取県西伯郡伯耆町</v>
      </c>
      <c r="B1411" s="19" t="s">
        <v>1389</v>
      </c>
      <c r="C1411" s="15" t="s">
        <v>1381</v>
      </c>
      <c r="D1411" s="20" t="s">
        <v>1388</v>
      </c>
      <c r="E1411" s="15" t="s">
        <v>1387</v>
      </c>
    </row>
    <row r="1412" spans="1:5">
      <c r="A1412" s="16" t="str">
        <f t="shared" si="22"/>
        <v>鳥取県日野郡日南町</v>
      </c>
      <c r="B1412" s="19" t="s">
        <v>1386</v>
      </c>
      <c r="C1412" s="15" t="s">
        <v>1381</v>
      </c>
      <c r="D1412" s="20" t="s">
        <v>1380</v>
      </c>
      <c r="E1412" s="15" t="s">
        <v>1385</v>
      </c>
    </row>
    <row r="1413" spans="1:5">
      <c r="A1413" s="16" t="str">
        <f t="shared" si="22"/>
        <v>鳥取県日野郡日野町</v>
      </c>
      <c r="B1413" s="19" t="s">
        <v>1384</v>
      </c>
      <c r="C1413" s="15" t="s">
        <v>1381</v>
      </c>
      <c r="D1413" s="20" t="s">
        <v>1380</v>
      </c>
      <c r="E1413" s="15" t="s">
        <v>1383</v>
      </c>
    </row>
    <row r="1414" spans="1:5">
      <c r="A1414" s="16" t="str">
        <f t="shared" si="22"/>
        <v>鳥取県日野郡江府町</v>
      </c>
      <c r="B1414" s="19" t="s">
        <v>1382</v>
      </c>
      <c r="C1414" s="15" t="s">
        <v>1381</v>
      </c>
      <c r="D1414" s="20" t="s">
        <v>1380</v>
      </c>
      <c r="E1414" s="15" t="s">
        <v>1379</v>
      </c>
    </row>
    <row r="1415" spans="1:5">
      <c r="A1415" s="16" t="str">
        <f t="shared" si="22"/>
        <v>島根県松江市</v>
      </c>
      <c r="B1415" s="19" t="s">
        <v>1378</v>
      </c>
      <c r="C1415" s="15" t="s">
        <v>1338</v>
      </c>
      <c r="D1415" s="20" t="s">
        <v>1377</v>
      </c>
      <c r="E1415" s="15"/>
    </row>
    <row r="1416" spans="1:5">
      <c r="A1416" s="16" t="str">
        <f t="shared" si="22"/>
        <v>島根県浜田市</v>
      </c>
      <c r="B1416" s="19" t="s">
        <v>1376</v>
      </c>
      <c r="C1416" s="15" t="s">
        <v>1338</v>
      </c>
      <c r="D1416" s="20" t="s">
        <v>1375</v>
      </c>
      <c r="E1416" s="15"/>
    </row>
    <row r="1417" spans="1:5">
      <c r="A1417" s="16" t="str">
        <f t="shared" si="22"/>
        <v>島根県出雲市</v>
      </c>
      <c r="B1417" s="19" t="s">
        <v>1374</v>
      </c>
      <c r="C1417" s="15" t="s">
        <v>1338</v>
      </c>
      <c r="D1417" s="20" t="s">
        <v>1373</v>
      </c>
      <c r="E1417" s="15"/>
    </row>
    <row r="1418" spans="1:5">
      <c r="A1418" s="16" t="str">
        <f t="shared" si="22"/>
        <v>島根県益田市</v>
      </c>
      <c r="B1418" s="19" t="s">
        <v>1372</v>
      </c>
      <c r="C1418" s="15" t="s">
        <v>1338</v>
      </c>
      <c r="D1418" s="20" t="s">
        <v>1371</v>
      </c>
      <c r="E1418" s="15"/>
    </row>
    <row r="1419" spans="1:5">
      <c r="A1419" s="16" t="str">
        <f t="shared" si="22"/>
        <v>島根県大田市</v>
      </c>
      <c r="B1419" s="19" t="s">
        <v>1370</v>
      </c>
      <c r="C1419" s="15" t="s">
        <v>1338</v>
      </c>
      <c r="D1419" s="20" t="s">
        <v>1369</v>
      </c>
      <c r="E1419" s="15"/>
    </row>
    <row r="1420" spans="1:5">
      <c r="A1420" s="16" t="str">
        <f t="shared" si="22"/>
        <v>島根県安来市</v>
      </c>
      <c r="B1420" s="19" t="s">
        <v>1368</v>
      </c>
      <c r="C1420" s="15" t="s">
        <v>1338</v>
      </c>
      <c r="D1420" s="20" t="s">
        <v>1367</v>
      </c>
      <c r="E1420" s="15"/>
    </row>
    <row r="1421" spans="1:5">
      <c r="A1421" s="16" t="str">
        <f t="shared" si="22"/>
        <v>島根県江津市</v>
      </c>
      <c r="B1421" s="19" t="s">
        <v>1366</v>
      </c>
      <c r="C1421" s="15" t="s">
        <v>1338</v>
      </c>
      <c r="D1421" s="20" t="s">
        <v>1365</v>
      </c>
      <c r="E1421" s="15"/>
    </row>
    <row r="1422" spans="1:5">
      <c r="A1422" s="16" t="str">
        <f t="shared" si="22"/>
        <v>島根県雲南市</v>
      </c>
      <c r="B1422" s="19" t="s">
        <v>1364</v>
      </c>
      <c r="C1422" s="15" t="s">
        <v>1338</v>
      </c>
      <c r="D1422" s="20" t="s">
        <v>1363</v>
      </c>
      <c r="E1422" s="15"/>
    </row>
    <row r="1423" spans="1:5">
      <c r="A1423" s="16" t="str">
        <f t="shared" si="22"/>
        <v>島根県仁多郡奥出雲町</v>
      </c>
      <c r="B1423" s="19" t="s">
        <v>1362</v>
      </c>
      <c r="C1423" s="15" t="s">
        <v>1338</v>
      </c>
      <c r="D1423" s="20" t="s">
        <v>1361</v>
      </c>
      <c r="E1423" s="15" t="s">
        <v>1360</v>
      </c>
    </row>
    <row r="1424" spans="1:5">
      <c r="A1424" s="16" t="str">
        <f t="shared" si="22"/>
        <v>島根県飯石郡飯南町</v>
      </c>
      <c r="B1424" s="19" t="s">
        <v>1359</v>
      </c>
      <c r="C1424" s="15" t="s">
        <v>1338</v>
      </c>
      <c r="D1424" s="20" t="s">
        <v>1358</v>
      </c>
      <c r="E1424" s="15" t="s">
        <v>1357</v>
      </c>
    </row>
    <row r="1425" spans="1:5">
      <c r="A1425" s="16" t="str">
        <f t="shared" si="22"/>
        <v>島根県邑智郡川本町</v>
      </c>
      <c r="B1425" s="19" t="s">
        <v>1356</v>
      </c>
      <c r="C1425" s="15" t="s">
        <v>1338</v>
      </c>
      <c r="D1425" s="20" t="s">
        <v>1352</v>
      </c>
      <c r="E1425" s="15" t="s">
        <v>1355</v>
      </c>
    </row>
    <row r="1426" spans="1:5">
      <c r="A1426" s="16" t="str">
        <f t="shared" si="22"/>
        <v>島根県邑智郡美郷町</v>
      </c>
      <c r="B1426" s="19" t="s">
        <v>1354</v>
      </c>
      <c r="C1426" s="15" t="s">
        <v>1338</v>
      </c>
      <c r="D1426" s="20" t="s">
        <v>1352</v>
      </c>
      <c r="E1426" s="15" t="s">
        <v>500</v>
      </c>
    </row>
    <row r="1427" spans="1:5">
      <c r="A1427" s="16" t="str">
        <f t="shared" si="22"/>
        <v>島根県邑智郡邑南町</v>
      </c>
      <c r="B1427" s="19" t="s">
        <v>1353</v>
      </c>
      <c r="C1427" s="15" t="s">
        <v>1338</v>
      </c>
      <c r="D1427" s="20" t="s">
        <v>1352</v>
      </c>
      <c r="E1427" s="15" t="s">
        <v>1351</v>
      </c>
    </row>
    <row r="1428" spans="1:5">
      <c r="A1428" s="16" t="str">
        <f t="shared" si="22"/>
        <v>島根県鹿足郡津和野町</v>
      </c>
      <c r="B1428" s="19" t="s">
        <v>1350</v>
      </c>
      <c r="C1428" s="15" t="s">
        <v>1338</v>
      </c>
      <c r="D1428" s="20" t="s">
        <v>1347</v>
      </c>
      <c r="E1428" s="15" t="s">
        <v>1349</v>
      </c>
    </row>
    <row r="1429" spans="1:5">
      <c r="A1429" s="16" t="str">
        <f t="shared" si="22"/>
        <v>島根県鹿足郡吉賀町</v>
      </c>
      <c r="B1429" s="19" t="s">
        <v>1348</v>
      </c>
      <c r="C1429" s="15" t="s">
        <v>1338</v>
      </c>
      <c r="D1429" s="20" t="s">
        <v>1347</v>
      </c>
      <c r="E1429" s="15" t="s">
        <v>1346</v>
      </c>
    </row>
    <row r="1430" spans="1:5">
      <c r="A1430" s="16" t="str">
        <f t="shared" si="22"/>
        <v>島根県隠岐郡海士町</v>
      </c>
      <c r="B1430" s="19" t="s">
        <v>1345</v>
      </c>
      <c r="C1430" s="15" t="s">
        <v>1338</v>
      </c>
      <c r="D1430" s="20" t="s">
        <v>1337</v>
      </c>
      <c r="E1430" s="15" t="s">
        <v>1344</v>
      </c>
    </row>
    <row r="1431" spans="1:5">
      <c r="A1431" s="16" t="str">
        <f t="shared" si="22"/>
        <v>島根県隠岐郡西ノ島町</v>
      </c>
      <c r="B1431" s="19" t="s">
        <v>1343</v>
      </c>
      <c r="C1431" s="15" t="s">
        <v>1338</v>
      </c>
      <c r="D1431" s="20" t="s">
        <v>1337</v>
      </c>
      <c r="E1431" s="15" t="s">
        <v>1342</v>
      </c>
    </row>
    <row r="1432" spans="1:5">
      <c r="A1432" s="16" t="str">
        <f t="shared" si="22"/>
        <v>島根県隠岐郡知夫村</v>
      </c>
      <c r="B1432" s="19" t="s">
        <v>1341</v>
      </c>
      <c r="C1432" s="15" t="s">
        <v>1338</v>
      </c>
      <c r="D1432" s="20" t="s">
        <v>1337</v>
      </c>
      <c r="E1432" s="15" t="s">
        <v>1340</v>
      </c>
    </row>
    <row r="1433" spans="1:5">
      <c r="A1433" s="16" t="str">
        <f t="shared" si="22"/>
        <v>島根県隠岐郡隠岐の島町</v>
      </c>
      <c r="B1433" s="19" t="s">
        <v>1339</v>
      </c>
      <c r="C1433" s="15" t="s">
        <v>1338</v>
      </c>
      <c r="D1433" s="20" t="s">
        <v>1337</v>
      </c>
      <c r="E1433" s="15" t="s">
        <v>1336</v>
      </c>
    </row>
    <row r="1434" spans="1:5">
      <c r="A1434" s="16" t="str">
        <f t="shared" si="22"/>
        <v>岡山県岡山市北区</v>
      </c>
      <c r="B1434" s="21" t="s">
        <v>1335</v>
      </c>
      <c r="C1434" s="22" t="s">
        <v>1270</v>
      </c>
      <c r="D1434" s="18" t="s">
        <v>1331</v>
      </c>
      <c r="E1434" s="16" t="s">
        <v>689</v>
      </c>
    </row>
    <row r="1435" spans="1:5">
      <c r="A1435" s="16" t="str">
        <f t="shared" si="22"/>
        <v>岡山県岡山市中区</v>
      </c>
      <c r="B1435" s="21" t="s">
        <v>1334</v>
      </c>
      <c r="C1435" s="22" t="s">
        <v>1270</v>
      </c>
      <c r="D1435" s="18" t="s">
        <v>1331</v>
      </c>
      <c r="E1435" s="16" t="s">
        <v>1266</v>
      </c>
    </row>
    <row r="1436" spans="1:5">
      <c r="A1436" s="16" t="str">
        <f t="shared" si="22"/>
        <v>岡山県岡山市東区</v>
      </c>
      <c r="B1436" s="21" t="s">
        <v>1333</v>
      </c>
      <c r="C1436" s="22" t="s">
        <v>1270</v>
      </c>
      <c r="D1436" s="18" t="s">
        <v>1331</v>
      </c>
      <c r="E1436" s="16" t="s">
        <v>693</v>
      </c>
    </row>
    <row r="1437" spans="1:5">
      <c r="A1437" s="16" t="str">
        <f t="shared" si="22"/>
        <v>岡山県岡山市南区</v>
      </c>
      <c r="B1437" s="21" t="s">
        <v>1332</v>
      </c>
      <c r="C1437" s="22" t="s">
        <v>1270</v>
      </c>
      <c r="D1437" s="18" t="s">
        <v>1331</v>
      </c>
      <c r="E1437" s="16" t="s">
        <v>691</v>
      </c>
    </row>
    <row r="1438" spans="1:5">
      <c r="A1438" s="16" t="str">
        <f t="shared" si="22"/>
        <v>岡山県倉敷市</v>
      </c>
      <c r="B1438" s="19" t="s">
        <v>1330</v>
      </c>
      <c r="C1438" s="15" t="s">
        <v>1270</v>
      </c>
      <c r="D1438" s="20" t="s">
        <v>1329</v>
      </c>
      <c r="E1438" s="15"/>
    </row>
    <row r="1439" spans="1:5">
      <c r="A1439" s="16" t="str">
        <f t="shared" si="22"/>
        <v>岡山県津山市</v>
      </c>
      <c r="B1439" s="19" t="s">
        <v>1328</v>
      </c>
      <c r="C1439" s="15" t="s">
        <v>1270</v>
      </c>
      <c r="D1439" s="20" t="s">
        <v>1327</v>
      </c>
      <c r="E1439" s="15"/>
    </row>
    <row r="1440" spans="1:5">
      <c r="A1440" s="16" t="str">
        <f t="shared" si="22"/>
        <v>岡山県玉野市</v>
      </c>
      <c r="B1440" s="19" t="s">
        <v>1326</v>
      </c>
      <c r="C1440" s="15" t="s">
        <v>1270</v>
      </c>
      <c r="D1440" s="20" t="s">
        <v>1325</v>
      </c>
      <c r="E1440" s="15"/>
    </row>
    <row r="1441" spans="1:5">
      <c r="A1441" s="16" t="str">
        <f t="shared" si="22"/>
        <v>岡山県笠岡市</v>
      </c>
      <c r="B1441" s="19" t="s">
        <v>1324</v>
      </c>
      <c r="C1441" s="15" t="s">
        <v>1270</v>
      </c>
      <c r="D1441" s="20" t="s">
        <v>1323</v>
      </c>
      <c r="E1441" s="15"/>
    </row>
    <row r="1442" spans="1:5">
      <c r="A1442" s="16" t="str">
        <f t="shared" si="22"/>
        <v>岡山県井原市</v>
      </c>
      <c r="B1442" s="19" t="s">
        <v>1322</v>
      </c>
      <c r="C1442" s="15" t="s">
        <v>1270</v>
      </c>
      <c r="D1442" s="20" t="s">
        <v>1321</v>
      </c>
      <c r="E1442" s="15"/>
    </row>
    <row r="1443" spans="1:5">
      <c r="A1443" s="16" t="str">
        <f t="shared" si="22"/>
        <v>岡山県総社市</v>
      </c>
      <c r="B1443" s="19" t="s">
        <v>1320</v>
      </c>
      <c r="C1443" s="15" t="s">
        <v>1270</v>
      </c>
      <c r="D1443" s="20" t="s">
        <v>1319</v>
      </c>
      <c r="E1443" s="15"/>
    </row>
    <row r="1444" spans="1:5">
      <c r="A1444" s="16" t="str">
        <f t="shared" si="22"/>
        <v>岡山県高梁市</v>
      </c>
      <c r="B1444" s="19" t="s">
        <v>1318</v>
      </c>
      <c r="C1444" s="15" t="s">
        <v>1270</v>
      </c>
      <c r="D1444" s="20" t="s">
        <v>1317</v>
      </c>
      <c r="E1444" s="15"/>
    </row>
    <row r="1445" spans="1:5">
      <c r="A1445" s="16" t="str">
        <f t="shared" si="22"/>
        <v>岡山県新見市</v>
      </c>
      <c r="B1445" s="19" t="s">
        <v>1316</v>
      </c>
      <c r="C1445" s="15" t="s">
        <v>1270</v>
      </c>
      <c r="D1445" s="20" t="s">
        <v>1315</v>
      </c>
      <c r="E1445" s="15"/>
    </row>
    <row r="1446" spans="1:5">
      <c r="A1446" s="16" t="str">
        <f t="shared" si="22"/>
        <v>岡山県備前市</v>
      </c>
      <c r="B1446" s="19" t="s">
        <v>1314</v>
      </c>
      <c r="C1446" s="15" t="s">
        <v>1270</v>
      </c>
      <c r="D1446" s="20" t="s">
        <v>1313</v>
      </c>
      <c r="E1446" s="15"/>
    </row>
    <row r="1447" spans="1:5">
      <c r="A1447" s="16" t="str">
        <f t="shared" si="22"/>
        <v>岡山県瀬戸内市</v>
      </c>
      <c r="B1447" s="19" t="s">
        <v>1312</v>
      </c>
      <c r="C1447" s="15" t="s">
        <v>1270</v>
      </c>
      <c r="D1447" s="20" t="s">
        <v>1311</v>
      </c>
      <c r="E1447" s="15"/>
    </row>
    <row r="1448" spans="1:5">
      <c r="A1448" s="16" t="str">
        <f t="shared" si="22"/>
        <v>岡山県赤磐市</v>
      </c>
      <c r="B1448" s="19" t="s">
        <v>1310</v>
      </c>
      <c r="C1448" s="15" t="s">
        <v>1270</v>
      </c>
      <c r="D1448" s="20" t="s">
        <v>1309</v>
      </c>
      <c r="E1448" s="15"/>
    </row>
    <row r="1449" spans="1:5">
      <c r="A1449" s="16" t="str">
        <f t="shared" si="22"/>
        <v>岡山県真庭市</v>
      </c>
      <c r="B1449" s="19" t="s">
        <v>1308</v>
      </c>
      <c r="C1449" s="15" t="s">
        <v>1270</v>
      </c>
      <c r="D1449" s="20" t="s">
        <v>1307</v>
      </c>
      <c r="E1449" s="15"/>
    </row>
    <row r="1450" spans="1:5">
      <c r="A1450" s="16" t="str">
        <f t="shared" si="22"/>
        <v>岡山県美作市</v>
      </c>
      <c r="B1450" s="19" t="s">
        <v>1306</v>
      </c>
      <c r="C1450" s="15" t="s">
        <v>1270</v>
      </c>
      <c r="D1450" s="20" t="s">
        <v>1305</v>
      </c>
      <c r="E1450" s="15"/>
    </row>
    <row r="1451" spans="1:5">
      <c r="A1451" s="16" t="str">
        <f t="shared" si="22"/>
        <v>岡山県浅口市</v>
      </c>
      <c r="B1451" s="19" t="s">
        <v>1304</v>
      </c>
      <c r="C1451" s="15" t="s">
        <v>1270</v>
      </c>
      <c r="D1451" s="20" t="s">
        <v>1303</v>
      </c>
      <c r="E1451" s="15"/>
    </row>
    <row r="1452" spans="1:5">
      <c r="A1452" s="16" t="str">
        <f t="shared" si="22"/>
        <v>岡山県和気郡和気町</v>
      </c>
      <c r="B1452" s="19" t="s">
        <v>1302</v>
      </c>
      <c r="C1452" s="15" t="s">
        <v>1270</v>
      </c>
      <c r="D1452" s="20" t="s">
        <v>1301</v>
      </c>
      <c r="E1452" s="15" t="s">
        <v>1300</v>
      </c>
    </row>
    <row r="1453" spans="1:5">
      <c r="A1453" s="16" t="str">
        <f t="shared" si="22"/>
        <v>岡山県都窪郡早島町</v>
      </c>
      <c r="B1453" s="19" t="s">
        <v>1299</v>
      </c>
      <c r="C1453" s="15" t="s">
        <v>1270</v>
      </c>
      <c r="D1453" s="20" t="s">
        <v>1298</v>
      </c>
      <c r="E1453" s="15" t="s">
        <v>1297</v>
      </c>
    </row>
    <row r="1454" spans="1:5">
      <c r="A1454" s="16" t="str">
        <f t="shared" si="22"/>
        <v>岡山県浅口郡里庄町</v>
      </c>
      <c r="B1454" s="19" t="s">
        <v>1296</v>
      </c>
      <c r="C1454" s="15" t="s">
        <v>1270</v>
      </c>
      <c r="D1454" s="20" t="s">
        <v>1295</v>
      </c>
      <c r="E1454" s="15" t="s">
        <v>1294</v>
      </c>
    </row>
    <row r="1455" spans="1:5">
      <c r="A1455" s="16" t="str">
        <f t="shared" si="22"/>
        <v>岡山県小田郡矢掛町</v>
      </c>
      <c r="B1455" s="19" t="s">
        <v>1293</v>
      </c>
      <c r="C1455" s="15" t="s">
        <v>1270</v>
      </c>
      <c r="D1455" s="20" t="s">
        <v>1292</v>
      </c>
      <c r="E1455" s="15" t="s">
        <v>1291</v>
      </c>
    </row>
    <row r="1456" spans="1:5">
      <c r="A1456" s="16" t="str">
        <f t="shared" si="22"/>
        <v>岡山県真庭郡新庄村</v>
      </c>
      <c r="B1456" s="19" t="s">
        <v>1290</v>
      </c>
      <c r="C1456" s="15" t="s">
        <v>1270</v>
      </c>
      <c r="D1456" s="20" t="s">
        <v>1289</v>
      </c>
      <c r="E1456" s="15" t="s">
        <v>1288</v>
      </c>
    </row>
    <row r="1457" spans="1:5">
      <c r="A1457" s="16" t="str">
        <f t="shared" si="22"/>
        <v>岡山県苫田郡鏡野町</v>
      </c>
      <c r="B1457" s="19" t="s">
        <v>1287</v>
      </c>
      <c r="C1457" s="15" t="s">
        <v>1270</v>
      </c>
      <c r="D1457" s="20" t="s">
        <v>1286</v>
      </c>
      <c r="E1457" s="15" t="s">
        <v>1285</v>
      </c>
    </row>
    <row r="1458" spans="1:5">
      <c r="A1458" s="16" t="str">
        <f t="shared" si="22"/>
        <v>岡山県勝田郡勝央町</v>
      </c>
      <c r="B1458" s="19" t="s">
        <v>1284</v>
      </c>
      <c r="C1458" s="15" t="s">
        <v>1270</v>
      </c>
      <c r="D1458" s="20" t="s">
        <v>1281</v>
      </c>
      <c r="E1458" s="15" t="s">
        <v>1283</v>
      </c>
    </row>
    <row r="1459" spans="1:5">
      <c r="A1459" s="16" t="str">
        <f t="shared" si="22"/>
        <v>岡山県勝田郡奈義町</v>
      </c>
      <c r="B1459" s="19" t="s">
        <v>1282</v>
      </c>
      <c r="C1459" s="15" t="s">
        <v>1270</v>
      </c>
      <c r="D1459" s="20" t="s">
        <v>1281</v>
      </c>
      <c r="E1459" s="15" t="s">
        <v>1280</v>
      </c>
    </row>
    <row r="1460" spans="1:5">
      <c r="A1460" s="16" t="str">
        <f t="shared" si="22"/>
        <v>岡山県英田郡西粟倉村</v>
      </c>
      <c r="B1460" s="19" t="s">
        <v>1279</v>
      </c>
      <c r="C1460" s="15" t="s">
        <v>1270</v>
      </c>
      <c r="D1460" s="20" t="s">
        <v>1278</v>
      </c>
      <c r="E1460" s="15" t="s">
        <v>1277</v>
      </c>
    </row>
    <row r="1461" spans="1:5">
      <c r="A1461" s="16" t="str">
        <f t="shared" si="22"/>
        <v>岡山県久米郡久米南町</v>
      </c>
      <c r="B1461" s="19" t="s">
        <v>1276</v>
      </c>
      <c r="C1461" s="15" t="s">
        <v>1270</v>
      </c>
      <c r="D1461" s="20" t="s">
        <v>1273</v>
      </c>
      <c r="E1461" s="15" t="s">
        <v>1275</v>
      </c>
    </row>
    <row r="1462" spans="1:5">
      <c r="A1462" s="16" t="str">
        <f t="shared" si="22"/>
        <v>岡山県久米郡美咲町</v>
      </c>
      <c r="B1462" s="19" t="s">
        <v>1274</v>
      </c>
      <c r="C1462" s="15" t="s">
        <v>1270</v>
      </c>
      <c r="D1462" s="20" t="s">
        <v>1273</v>
      </c>
      <c r="E1462" s="15" t="s">
        <v>1272</v>
      </c>
    </row>
    <row r="1463" spans="1:5">
      <c r="A1463" s="16" t="str">
        <f t="shared" si="22"/>
        <v>岡山県加賀郡吉備中央町</v>
      </c>
      <c r="B1463" s="19" t="s">
        <v>1271</v>
      </c>
      <c r="C1463" s="15" t="s">
        <v>1270</v>
      </c>
      <c r="D1463" s="20" t="s">
        <v>1269</v>
      </c>
      <c r="E1463" s="15" t="s">
        <v>1268</v>
      </c>
    </row>
    <row r="1464" spans="1:5">
      <c r="A1464" s="16" t="str">
        <f t="shared" si="22"/>
        <v>広島県広島市中区</v>
      </c>
      <c r="B1464" s="21" t="s">
        <v>1267</v>
      </c>
      <c r="C1464" s="22" t="s">
        <v>1207</v>
      </c>
      <c r="D1464" s="18" t="s">
        <v>1255</v>
      </c>
      <c r="E1464" s="16" t="s">
        <v>1266</v>
      </c>
    </row>
    <row r="1465" spans="1:5">
      <c r="A1465" s="16" t="str">
        <f t="shared" si="22"/>
        <v>広島県広島市東区</v>
      </c>
      <c r="B1465" s="21" t="s">
        <v>1265</v>
      </c>
      <c r="C1465" s="22" t="s">
        <v>1207</v>
      </c>
      <c r="D1465" s="18" t="s">
        <v>1255</v>
      </c>
      <c r="E1465" s="16" t="s">
        <v>693</v>
      </c>
    </row>
    <row r="1466" spans="1:5">
      <c r="A1466" s="16" t="str">
        <f t="shared" si="22"/>
        <v>広島県広島市南区</v>
      </c>
      <c r="B1466" s="21" t="s">
        <v>1264</v>
      </c>
      <c r="C1466" s="22" t="s">
        <v>1207</v>
      </c>
      <c r="D1466" s="18" t="s">
        <v>1255</v>
      </c>
      <c r="E1466" s="16" t="s">
        <v>691</v>
      </c>
    </row>
    <row r="1467" spans="1:5">
      <c r="A1467" s="16" t="str">
        <f t="shared" si="22"/>
        <v>広島県広島市西区</v>
      </c>
      <c r="B1467" s="21" t="s">
        <v>1263</v>
      </c>
      <c r="C1467" s="22" t="s">
        <v>1207</v>
      </c>
      <c r="D1467" s="18" t="s">
        <v>1255</v>
      </c>
      <c r="E1467" s="16" t="s">
        <v>692</v>
      </c>
    </row>
    <row r="1468" spans="1:5">
      <c r="A1468" s="16" t="str">
        <f t="shared" si="22"/>
        <v>広島県広島市安佐南区</v>
      </c>
      <c r="B1468" s="21" t="s">
        <v>1262</v>
      </c>
      <c r="C1468" s="22" t="s">
        <v>1207</v>
      </c>
      <c r="D1468" s="18" t="s">
        <v>1255</v>
      </c>
      <c r="E1468" s="16" t="s">
        <v>1261</v>
      </c>
    </row>
    <row r="1469" spans="1:5">
      <c r="A1469" s="16" t="str">
        <f t="shared" si="22"/>
        <v>広島県広島市安佐北区</v>
      </c>
      <c r="B1469" s="21" t="s">
        <v>1260</v>
      </c>
      <c r="C1469" s="22" t="s">
        <v>1207</v>
      </c>
      <c r="D1469" s="18" t="s">
        <v>1255</v>
      </c>
      <c r="E1469" s="16" t="s">
        <v>1259</v>
      </c>
    </row>
    <row r="1470" spans="1:5">
      <c r="A1470" s="16" t="str">
        <f t="shared" si="22"/>
        <v>広島県広島市安芸区</v>
      </c>
      <c r="B1470" s="21" t="s">
        <v>1258</v>
      </c>
      <c r="C1470" s="22" t="s">
        <v>1207</v>
      </c>
      <c r="D1470" s="18" t="s">
        <v>1255</v>
      </c>
      <c r="E1470" s="16" t="s">
        <v>1257</v>
      </c>
    </row>
    <row r="1471" spans="1:5">
      <c r="A1471" s="16" t="str">
        <f t="shared" si="22"/>
        <v>広島県広島市佐伯区</v>
      </c>
      <c r="B1471" s="21" t="s">
        <v>1256</v>
      </c>
      <c r="C1471" s="22" t="s">
        <v>1207</v>
      </c>
      <c r="D1471" s="18" t="s">
        <v>1255</v>
      </c>
      <c r="E1471" s="16" t="s">
        <v>1254</v>
      </c>
    </row>
    <row r="1472" spans="1:5">
      <c r="A1472" s="16" t="str">
        <f t="shared" si="22"/>
        <v>広島県呉市</v>
      </c>
      <c r="B1472" s="19" t="s">
        <v>1253</v>
      </c>
      <c r="C1472" s="15" t="s">
        <v>1207</v>
      </c>
      <c r="D1472" s="20" t="s">
        <v>1252</v>
      </c>
      <c r="E1472" s="15"/>
    </row>
    <row r="1473" spans="1:5">
      <c r="A1473" s="16" t="str">
        <f t="shared" si="22"/>
        <v>広島県竹原市</v>
      </c>
      <c r="B1473" s="19" t="s">
        <v>1251</v>
      </c>
      <c r="C1473" s="15" t="s">
        <v>1207</v>
      </c>
      <c r="D1473" s="20" t="s">
        <v>1250</v>
      </c>
      <c r="E1473" s="15"/>
    </row>
    <row r="1474" spans="1:5">
      <c r="A1474" s="16" t="str">
        <f t="shared" ref="A1474:A1537" si="23">C1474&amp;D1474&amp;E1474</f>
        <v>広島県三原市</v>
      </c>
      <c r="B1474" s="19" t="s">
        <v>1249</v>
      </c>
      <c r="C1474" s="15" t="s">
        <v>1207</v>
      </c>
      <c r="D1474" s="20" t="s">
        <v>1248</v>
      </c>
      <c r="E1474" s="15"/>
    </row>
    <row r="1475" spans="1:5">
      <c r="A1475" s="16" t="str">
        <f t="shared" si="23"/>
        <v>広島県尾道市</v>
      </c>
      <c r="B1475" s="19" t="s">
        <v>1247</v>
      </c>
      <c r="C1475" s="15" t="s">
        <v>1207</v>
      </c>
      <c r="D1475" s="20" t="s">
        <v>1246</v>
      </c>
      <c r="E1475" s="15"/>
    </row>
    <row r="1476" spans="1:5">
      <c r="A1476" s="16" t="str">
        <f t="shared" si="23"/>
        <v>広島県福山市</v>
      </c>
      <c r="B1476" s="19" t="s">
        <v>1245</v>
      </c>
      <c r="C1476" s="15" t="s">
        <v>1207</v>
      </c>
      <c r="D1476" s="20" t="s">
        <v>1244</v>
      </c>
      <c r="E1476" s="15"/>
    </row>
    <row r="1477" spans="1:5">
      <c r="A1477" s="16" t="str">
        <f t="shared" si="23"/>
        <v>広島県府中市</v>
      </c>
      <c r="B1477" s="19" t="s">
        <v>1243</v>
      </c>
      <c r="C1477" s="15" t="s">
        <v>1207</v>
      </c>
      <c r="D1477" s="20" t="s">
        <v>1242</v>
      </c>
      <c r="E1477" s="15"/>
    </row>
    <row r="1478" spans="1:5">
      <c r="A1478" s="16" t="str">
        <f t="shared" si="23"/>
        <v>広島県三次市</v>
      </c>
      <c r="B1478" s="19" t="s">
        <v>1241</v>
      </c>
      <c r="C1478" s="15" t="s">
        <v>1207</v>
      </c>
      <c r="D1478" s="20" t="s">
        <v>1240</v>
      </c>
      <c r="E1478" s="15"/>
    </row>
    <row r="1479" spans="1:5">
      <c r="A1479" s="16" t="str">
        <f t="shared" si="23"/>
        <v>広島県庄原市</v>
      </c>
      <c r="B1479" s="19" t="s">
        <v>1239</v>
      </c>
      <c r="C1479" s="15" t="s">
        <v>1207</v>
      </c>
      <c r="D1479" s="20" t="s">
        <v>1238</v>
      </c>
      <c r="E1479" s="15"/>
    </row>
    <row r="1480" spans="1:5">
      <c r="A1480" s="16" t="str">
        <f t="shared" si="23"/>
        <v>広島県大竹市</v>
      </c>
      <c r="B1480" s="19" t="s">
        <v>1237</v>
      </c>
      <c r="C1480" s="15" t="s">
        <v>1207</v>
      </c>
      <c r="D1480" s="20" t="s">
        <v>1236</v>
      </c>
      <c r="E1480" s="15"/>
    </row>
    <row r="1481" spans="1:5">
      <c r="A1481" s="16" t="str">
        <f t="shared" si="23"/>
        <v>広島県東広島市</v>
      </c>
      <c r="B1481" s="19" t="s">
        <v>1235</v>
      </c>
      <c r="C1481" s="15" t="s">
        <v>1207</v>
      </c>
      <c r="D1481" s="20" t="s">
        <v>1234</v>
      </c>
      <c r="E1481" s="15"/>
    </row>
    <row r="1482" spans="1:5">
      <c r="A1482" s="16" t="str">
        <f t="shared" si="23"/>
        <v>広島県廿日市市</v>
      </c>
      <c r="B1482" s="19" t="s">
        <v>1233</v>
      </c>
      <c r="C1482" s="15" t="s">
        <v>1207</v>
      </c>
      <c r="D1482" s="20" t="s">
        <v>1232</v>
      </c>
      <c r="E1482" s="15"/>
    </row>
    <row r="1483" spans="1:5">
      <c r="A1483" s="16" t="str">
        <f t="shared" si="23"/>
        <v>広島県安芸高田市</v>
      </c>
      <c r="B1483" s="19" t="s">
        <v>1231</v>
      </c>
      <c r="C1483" s="15" t="s">
        <v>1207</v>
      </c>
      <c r="D1483" s="20" t="s">
        <v>1230</v>
      </c>
      <c r="E1483" s="15"/>
    </row>
    <row r="1484" spans="1:5">
      <c r="A1484" s="16" t="str">
        <f t="shared" si="23"/>
        <v>広島県江田島市</v>
      </c>
      <c r="B1484" s="19" t="s">
        <v>1229</v>
      </c>
      <c r="C1484" s="15" t="s">
        <v>1207</v>
      </c>
      <c r="D1484" s="20" t="s">
        <v>1228</v>
      </c>
      <c r="E1484" s="15"/>
    </row>
    <row r="1485" spans="1:5">
      <c r="A1485" s="16" t="str">
        <f t="shared" si="23"/>
        <v>広島県安芸郡府中町</v>
      </c>
      <c r="B1485" s="19" t="s">
        <v>1227</v>
      </c>
      <c r="C1485" s="15" t="s">
        <v>1207</v>
      </c>
      <c r="D1485" s="20" t="s">
        <v>983</v>
      </c>
      <c r="E1485" s="15" t="s">
        <v>1226</v>
      </c>
    </row>
    <row r="1486" spans="1:5">
      <c r="A1486" s="16" t="str">
        <f t="shared" si="23"/>
        <v>広島県安芸郡海田町</v>
      </c>
      <c r="B1486" s="19" t="s">
        <v>1225</v>
      </c>
      <c r="C1486" s="15" t="s">
        <v>1207</v>
      </c>
      <c r="D1486" s="20" t="s">
        <v>983</v>
      </c>
      <c r="E1486" s="15" t="s">
        <v>1224</v>
      </c>
    </row>
    <row r="1487" spans="1:5">
      <c r="A1487" s="16" t="str">
        <f t="shared" si="23"/>
        <v>広島県安芸郡熊野町</v>
      </c>
      <c r="B1487" s="19" t="s">
        <v>1223</v>
      </c>
      <c r="C1487" s="15" t="s">
        <v>1207</v>
      </c>
      <c r="D1487" s="20" t="s">
        <v>983</v>
      </c>
      <c r="E1487" s="15" t="s">
        <v>1222</v>
      </c>
    </row>
    <row r="1488" spans="1:5">
      <c r="A1488" s="16" t="str">
        <f t="shared" si="23"/>
        <v>広島県安芸郡坂町</v>
      </c>
      <c r="B1488" s="19" t="s">
        <v>1221</v>
      </c>
      <c r="C1488" s="15" t="s">
        <v>1207</v>
      </c>
      <c r="D1488" s="20" t="s">
        <v>983</v>
      </c>
      <c r="E1488" s="15" t="s">
        <v>1220</v>
      </c>
    </row>
    <row r="1489" spans="1:5">
      <c r="A1489" s="16" t="str">
        <f t="shared" si="23"/>
        <v>広島県山県郡安芸太田町</v>
      </c>
      <c r="B1489" s="19" t="s">
        <v>1219</v>
      </c>
      <c r="C1489" s="15" t="s">
        <v>1207</v>
      </c>
      <c r="D1489" s="20" t="s">
        <v>1216</v>
      </c>
      <c r="E1489" s="15" t="s">
        <v>1218</v>
      </c>
    </row>
    <row r="1490" spans="1:5">
      <c r="A1490" s="16" t="str">
        <f t="shared" si="23"/>
        <v>広島県山県郡北広島町</v>
      </c>
      <c r="B1490" s="19" t="s">
        <v>1217</v>
      </c>
      <c r="C1490" s="15" t="s">
        <v>1207</v>
      </c>
      <c r="D1490" s="20" t="s">
        <v>1216</v>
      </c>
      <c r="E1490" s="15" t="s">
        <v>1215</v>
      </c>
    </row>
    <row r="1491" spans="1:5">
      <c r="A1491" s="16" t="str">
        <f t="shared" si="23"/>
        <v>広島県豊田郡大崎上島町</v>
      </c>
      <c r="B1491" s="19" t="s">
        <v>1214</v>
      </c>
      <c r="C1491" s="15" t="s">
        <v>1207</v>
      </c>
      <c r="D1491" s="20" t="s">
        <v>1213</v>
      </c>
      <c r="E1491" s="15" t="s">
        <v>1212</v>
      </c>
    </row>
    <row r="1492" spans="1:5">
      <c r="A1492" s="16" t="str">
        <f t="shared" si="23"/>
        <v>広島県世羅郡世羅町</v>
      </c>
      <c r="B1492" s="19" t="s">
        <v>1211</v>
      </c>
      <c r="C1492" s="15" t="s">
        <v>1207</v>
      </c>
      <c r="D1492" s="20" t="s">
        <v>1210</v>
      </c>
      <c r="E1492" s="15" t="s">
        <v>1209</v>
      </c>
    </row>
    <row r="1493" spans="1:5">
      <c r="A1493" s="16" t="str">
        <f t="shared" si="23"/>
        <v>広島県神石郡神石高原町</v>
      </c>
      <c r="B1493" s="19" t="s">
        <v>1208</v>
      </c>
      <c r="C1493" s="15" t="s">
        <v>1207</v>
      </c>
      <c r="D1493" s="20" t="s">
        <v>1206</v>
      </c>
      <c r="E1493" s="15" t="s">
        <v>1205</v>
      </c>
    </row>
    <row r="1494" spans="1:5">
      <c r="A1494" s="16" t="str">
        <f t="shared" si="23"/>
        <v>山口県下関市</v>
      </c>
      <c r="B1494" s="19" t="s">
        <v>1204</v>
      </c>
      <c r="C1494" s="15" t="s">
        <v>1166</v>
      </c>
      <c r="D1494" s="20" t="s">
        <v>1203</v>
      </c>
      <c r="E1494" s="15"/>
    </row>
    <row r="1495" spans="1:5">
      <c r="A1495" s="16" t="str">
        <f t="shared" si="23"/>
        <v>山口県宇部市</v>
      </c>
      <c r="B1495" s="19" t="s">
        <v>1202</v>
      </c>
      <c r="C1495" s="15" t="s">
        <v>1166</v>
      </c>
      <c r="D1495" s="20" t="s">
        <v>1201</v>
      </c>
      <c r="E1495" s="15"/>
    </row>
    <row r="1496" spans="1:5">
      <c r="A1496" s="16" t="str">
        <f t="shared" si="23"/>
        <v>山口県山口市</v>
      </c>
      <c r="B1496" s="19" t="s">
        <v>1200</v>
      </c>
      <c r="C1496" s="15" t="s">
        <v>1166</v>
      </c>
      <c r="D1496" s="20" t="s">
        <v>1199</v>
      </c>
      <c r="E1496" s="15"/>
    </row>
    <row r="1497" spans="1:5">
      <c r="A1497" s="16" t="str">
        <f t="shared" si="23"/>
        <v>山口県萩市</v>
      </c>
      <c r="B1497" s="19" t="s">
        <v>1198</v>
      </c>
      <c r="C1497" s="15" t="s">
        <v>1166</v>
      </c>
      <c r="D1497" s="20" t="s">
        <v>1197</v>
      </c>
      <c r="E1497" s="15"/>
    </row>
    <row r="1498" spans="1:5">
      <c r="A1498" s="16" t="str">
        <f t="shared" si="23"/>
        <v>山口県防府市</v>
      </c>
      <c r="B1498" s="19" t="s">
        <v>1196</v>
      </c>
      <c r="C1498" s="15" t="s">
        <v>1166</v>
      </c>
      <c r="D1498" s="20" t="s">
        <v>1195</v>
      </c>
      <c r="E1498" s="15"/>
    </row>
    <row r="1499" spans="1:5">
      <c r="A1499" s="16" t="str">
        <f t="shared" si="23"/>
        <v>山口県下松市</v>
      </c>
      <c r="B1499" s="19" t="s">
        <v>1194</v>
      </c>
      <c r="C1499" s="15" t="s">
        <v>1166</v>
      </c>
      <c r="D1499" s="20" t="s">
        <v>1193</v>
      </c>
      <c r="E1499" s="15"/>
    </row>
    <row r="1500" spans="1:5">
      <c r="A1500" s="16" t="str">
        <f t="shared" si="23"/>
        <v>山口県岩国市</v>
      </c>
      <c r="B1500" s="19" t="s">
        <v>1192</v>
      </c>
      <c r="C1500" s="15" t="s">
        <v>1166</v>
      </c>
      <c r="D1500" s="20" t="s">
        <v>1191</v>
      </c>
      <c r="E1500" s="15"/>
    </row>
    <row r="1501" spans="1:5">
      <c r="A1501" s="16" t="str">
        <f t="shared" si="23"/>
        <v>山口県光市</v>
      </c>
      <c r="B1501" s="19" t="s">
        <v>1190</v>
      </c>
      <c r="C1501" s="15" t="s">
        <v>1166</v>
      </c>
      <c r="D1501" s="20" t="s">
        <v>1189</v>
      </c>
      <c r="E1501" s="15"/>
    </row>
    <row r="1502" spans="1:5">
      <c r="A1502" s="16" t="str">
        <f t="shared" si="23"/>
        <v>山口県長門市</v>
      </c>
      <c r="B1502" s="19" t="s">
        <v>1188</v>
      </c>
      <c r="C1502" s="15" t="s">
        <v>1166</v>
      </c>
      <c r="D1502" s="20" t="s">
        <v>1187</v>
      </c>
      <c r="E1502" s="15"/>
    </row>
    <row r="1503" spans="1:5">
      <c r="A1503" s="16" t="str">
        <f t="shared" si="23"/>
        <v>山口県柳井市</v>
      </c>
      <c r="B1503" s="19" t="s">
        <v>1186</v>
      </c>
      <c r="C1503" s="15" t="s">
        <v>1166</v>
      </c>
      <c r="D1503" s="20" t="s">
        <v>1185</v>
      </c>
      <c r="E1503" s="15"/>
    </row>
    <row r="1504" spans="1:5">
      <c r="A1504" s="16" t="str">
        <f t="shared" si="23"/>
        <v>山口県美祢市</v>
      </c>
      <c r="B1504" s="19" t="s">
        <v>1184</v>
      </c>
      <c r="C1504" s="15" t="s">
        <v>1166</v>
      </c>
      <c r="D1504" s="20" t="s">
        <v>1183</v>
      </c>
      <c r="E1504" s="15"/>
    </row>
    <row r="1505" spans="1:5">
      <c r="A1505" s="16" t="str">
        <f t="shared" si="23"/>
        <v>山口県周南市</v>
      </c>
      <c r="B1505" s="19" t="s">
        <v>1182</v>
      </c>
      <c r="C1505" s="15" t="s">
        <v>1166</v>
      </c>
      <c r="D1505" s="20" t="s">
        <v>1181</v>
      </c>
      <c r="E1505" s="15"/>
    </row>
    <row r="1506" spans="1:5">
      <c r="A1506" s="16" t="str">
        <f t="shared" si="23"/>
        <v>山口県山陽小野田市</v>
      </c>
      <c r="B1506" s="19" t="s">
        <v>1180</v>
      </c>
      <c r="C1506" s="15" t="s">
        <v>1166</v>
      </c>
      <c r="D1506" s="20" t="s">
        <v>1179</v>
      </c>
      <c r="E1506" s="15"/>
    </row>
    <row r="1507" spans="1:5">
      <c r="A1507" s="16" t="str">
        <f t="shared" si="23"/>
        <v>山口県大島郡周防大島町</v>
      </c>
      <c r="B1507" s="19" t="s">
        <v>1178</v>
      </c>
      <c r="C1507" s="15" t="s">
        <v>1166</v>
      </c>
      <c r="D1507" s="20" t="s">
        <v>398</v>
      </c>
      <c r="E1507" s="15" t="s">
        <v>1177</v>
      </c>
    </row>
    <row r="1508" spans="1:5">
      <c r="A1508" s="16" t="str">
        <f t="shared" si="23"/>
        <v>山口県玖珂郡和木町</v>
      </c>
      <c r="B1508" s="19" t="s">
        <v>1176</v>
      </c>
      <c r="C1508" s="15" t="s">
        <v>1166</v>
      </c>
      <c r="D1508" s="20" t="s">
        <v>1175</v>
      </c>
      <c r="E1508" s="15" t="s">
        <v>1174</v>
      </c>
    </row>
    <row r="1509" spans="1:5">
      <c r="A1509" s="16" t="str">
        <f t="shared" si="23"/>
        <v>山口県熊毛郡上関町</v>
      </c>
      <c r="B1509" s="19" t="s">
        <v>1173</v>
      </c>
      <c r="C1509" s="15" t="s">
        <v>1166</v>
      </c>
      <c r="D1509" s="20" t="s">
        <v>422</v>
      </c>
      <c r="E1509" s="15" t="s">
        <v>1172</v>
      </c>
    </row>
    <row r="1510" spans="1:5">
      <c r="A1510" s="16" t="str">
        <f t="shared" si="23"/>
        <v>山口県熊毛郡田布施町</v>
      </c>
      <c r="B1510" s="19" t="s">
        <v>1171</v>
      </c>
      <c r="C1510" s="15" t="s">
        <v>1166</v>
      </c>
      <c r="D1510" s="20" t="s">
        <v>422</v>
      </c>
      <c r="E1510" s="15" t="s">
        <v>1170</v>
      </c>
    </row>
    <row r="1511" spans="1:5">
      <c r="A1511" s="16" t="str">
        <f t="shared" si="23"/>
        <v>山口県熊毛郡平生町</v>
      </c>
      <c r="B1511" s="19" t="s">
        <v>1169</v>
      </c>
      <c r="C1511" s="15" t="s">
        <v>1166</v>
      </c>
      <c r="D1511" s="20" t="s">
        <v>422</v>
      </c>
      <c r="E1511" s="15" t="s">
        <v>1168</v>
      </c>
    </row>
    <row r="1512" spans="1:5">
      <c r="A1512" s="16" t="str">
        <f t="shared" si="23"/>
        <v>山口県阿武郡阿武町</v>
      </c>
      <c r="B1512" s="19" t="s">
        <v>1167</v>
      </c>
      <c r="C1512" s="15" t="s">
        <v>1166</v>
      </c>
      <c r="D1512" s="20" t="s">
        <v>1165</v>
      </c>
      <c r="E1512" s="15" t="s">
        <v>1164</v>
      </c>
    </row>
    <row r="1513" spans="1:5">
      <c r="A1513" s="16" t="str">
        <f t="shared" si="23"/>
        <v>徳島県徳島市</v>
      </c>
      <c r="B1513" s="19" t="s">
        <v>1163</v>
      </c>
      <c r="C1513" s="15" t="s">
        <v>1109</v>
      </c>
      <c r="D1513" s="20" t="s">
        <v>1162</v>
      </c>
      <c r="E1513" s="15"/>
    </row>
    <row r="1514" spans="1:5">
      <c r="A1514" s="16" t="str">
        <f t="shared" si="23"/>
        <v>徳島県鳴門市</v>
      </c>
      <c r="B1514" s="19" t="s">
        <v>1161</v>
      </c>
      <c r="C1514" s="15" t="s">
        <v>1109</v>
      </c>
      <c r="D1514" s="20" t="s">
        <v>1160</v>
      </c>
      <c r="E1514" s="15"/>
    </row>
    <row r="1515" spans="1:5">
      <c r="A1515" s="16" t="str">
        <f t="shared" si="23"/>
        <v>徳島県小松島市</v>
      </c>
      <c r="B1515" s="19" t="s">
        <v>1159</v>
      </c>
      <c r="C1515" s="15" t="s">
        <v>1109</v>
      </c>
      <c r="D1515" s="20" t="s">
        <v>1158</v>
      </c>
      <c r="E1515" s="15"/>
    </row>
    <row r="1516" spans="1:5">
      <c r="A1516" s="16" t="str">
        <f t="shared" si="23"/>
        <v>徳島県阿南市</v>
      </c>
      <c r="B1516" s="19" t="s">
        <v>1157</v>
      </c>
      <c r="C1516" s="15" t="s">
        <v>1109</v>
      </c>
      <c r="D1516" s="20" t="s">
        <v>1156</v>
      </c>
      <c r="E1516" s="15"/>
    </row>
    <row r="1517" spans="1:5">
      <c r="A1517" s="16" t="str">
        <f t="shared" si="23"/>
        <v>徳島県吉野川市</v>
      </c>
      <c r="B1517" s="19" t="s">
        <v>1155</v>
      </c>
      <c r="C1517" s="15" t="s">
        <v>1109</v>
      </c>
      <c r="D1517" s="20" t="s">
        <v>1154</v>
      </c>
      <c r="E1517" s="15"/>
    </row>
    <row r="1518" spans="1:5">
      <c r="A1518" s="16" t="str">
        <f t="shared" si="23"/>
        <v>徳島県阿波市</v>
      </c>
      <c r="B1518" s="19" t="s">
        <v>1153</v>
      </c>
      <c r="C1518" s="15" t="s">
        <v>1109</v>
      </c>
      <c r="D1518" s="20" t="s">
        <v>1152</v>
      </c>
      <c r="E1518" s="15"/>
    </row>
    <row r="1519" spans="1:5">
      <c r="A1519" s="16" t="str">
        <f t="shared" si="23"/>
        <v>徳島県美馬市</v>
      </c>
      <c r="B1519" s="19" t="s">
        <v>1151</v>
      </c>
      <c r="C1519" s="15" t="s">
        <v>1109</v>
      </c>
      <c r="D1519" s="20" t="s">
        <v>1150</v>
      </c>
      <c r="E1519" s="15"/>
    </row>
    <row r="1520" spans="1:5">
      <c r="A1520" s="16" t="str">
        <f t="shared" si="23"/>
        <v>徳島県三好市</v>
      </c>
      <c r="B1520" s="19" t="s">
        <v>1149</v>
      </c>
      <c r="C1520" s="15" t="s">
        <v>1109</v>
      </c>
      <c r="D1520" s="20" t="s">
        <v>1148</v>
      </c>
      <c r="E1520" s="15"/>
    </row>
    <row r="1521" spans="1:5">
      <c r="A1521" s="16" t="str">
        <f t="shared" si="23"/>
        <v>徳島県勝浦郡勝浦町</v>
      </c>
      <c r="B1521" s="19" t="s">
        <v>1147</v>
      </c>
      <c r="C1521" s="15" t="s">
        <v>1109</v>
      </c>
      <c r="D1521" s="20" t="s">
        <v>1144</v>
      </c>
      <c r="E1521" s="15" t="s">
        <v>1146</v>
      </c>
    </row>
    <row r="1522" spans="1:5">
      <c r="A1522" s="16" t="str">
        <f t="shared" si="23"/>
        <v>徳島県勝浦郡上勝町</v>
      </c>
      <c r="B1522" s="19" t="s">
        <v>1145</v>
      </c>
      <c r="C1522" s="15" t="s">
        <v>1109</v>
      </c>
      <c r="D1522" s="20" t="s">
        <v>1144</v>
      </c>
      <c r="E1522" s="15" t="s">
        <v>1143</v>
      </c>
    </row>
    <row r="1523" spans="1:5">
      <c r="A1523" s="16" t="str">
        <f t="shared" si="23"/>
        <v>徳島県名東郡佐那河内村</v>
      </c>
      <c r="B1523" s="19" t="s">
        <v>1142</v>
      </c>
      <c r="C1523" s="15" t="s">
        <v>1109</v>
      </c>
      <c r="D1523" s="20" t="s">
        <v>1141</v>
      </c>
      <c r="E1523" s="15" t="s">
        <v>1140</v>
      </c>
    </row>
    <row r="1524" spans="1:5">
      <c r="A1524" s="16" t="str">
        <f t="shared" si="23"/>
        <v>徳島県名西郡石井町</v>
      </c>
      <c r="B1524" s="19" t="s">
        <v>1139</v>
      </c>
      <c r="C1524" s="15" t="s">
        <v>1109</v>
      </c>
      <c r="D1524" s="20" t="s">
        <v>1136</v>
      </c>
      <c r="E1524" s="15" t="s">
        <v>1138</v>
      </c>
    </row>
    <row r="1525" spans="1:5">
      <c r="A1525" s="16" t="str">
        <f t="shared" si="23"/>
        <v>徳島県名西郡神山町</v>
      </c>
      <c r="B1525" s="19" t="s">
        <v>1137</v>
      </c>
      <c r="C1525" s="15" t="s">
        <v>1109</v>
      </c>
      <c r="D1525" s="20" t="s">
        <v>1136</v>
      </c>
      <c r="E1525" s="15" t="s">
        <v>1135</v>
      </c>
    </row>
    <row r="1526" spans="1:5">
      <c r="A1526" s="16" t="str">
        <f t="shared" si="23"/>
        <v>徳島県那賀郡那賀町</v>
      </c>
      <c r="B1526" s="19" t="s">
        <v>1134</v>
      </c>
      <c r="C1526" s="15" t="s">
        <v>1109</v>
      </c>
      <c r="D1526" s="20" t="s">
        <v>1133</v>
      </c>
      <c r="E1526" s="15" t="s">
        <v>1132</v>
      </c>
    </row>
    <row r="1527" spans="1:5">
      <c r="A1527" s="16" t="str">
        <f t="shared" si="23"/>
        <v>徳島県海部郡牟岐町</v>
      </c>
      <c r="B1527" s="19" t="s">
        <v>1131</v>
      </c>
      <c r="C1527" s="15" t="s">
        <v>1109</v>
      </c>
      <c r="D1527" s="20" t="s">
        <v>1126</v>
      </c>
      <c r="E1527" s="15" t="s">
        <v>1130</v>
      </c>
    </row>
    <row r="1528" spans="1:5">
      <c r="A1528" s="16" t="str">
        <f t="shared" si="23"/>
        <v>徳島県海部郡美波町</v>
      </c>
      <c r="B1528" s="19" t="s">
        <v>1129</v>
      </c>
      <c r="C1528" s="15" t="s">
        <v>1109</v>
      </c>
      <c r="D1528" s="20" t="s">
        <v>1126</v>
      </c>
      <c r="E1528" s="15" t="s">
        <v>1128</v>
      </c>
    </row>
    <row r="1529" spans="1:5">
      <c r="A1529" s="16" t="str">
        <f t="shared" si="23"/>
        <v>徳島県海部郡海陽町</v>
      </c>
      <c r="B1529" s="19" t="s">
        <v>1127</v>
      </c>
      <c r="C1529" s="15" t="s">
        <v>1109</v>
      </c>
      <c r="D1529" s="20" t="s">
        <v>1126</v>
      </c>
      <c r="E1529" s="15" t="s">
        <v>1125</v>
      </c>
    </row>
    <row r="1530" spans="1:5">
      <c r="A1530" s="16" t="str">
        <f t="shared" si="23"/>
        <v>徳島県板野郡松茂町</v>
      </c>
      <c r="B1530" s="19" t="s">
        <v>1124</v>
      </c>
      <c r="C1530" s="15" t="s">
        <v>1109</v>
      </c>
      <c r="D1530" s="20" t="s">
        <v>1115</v>
      </c>
      <c r="E1530" s="15" t="s">
        <v>1123</v>
      </c>
    </row>
    <row r="1531" spans="1:5">
      <c r="A1531" s="16" t="str">
        <f t="shared" si="23"/>
        <v>徳島県板野郡北島町</v>
      </c>
      <c r="B1531" s="19" t="s">
        <v>1122</v>
      </c>
      <c r="C1531" s="15" t="s">
        <v>1109</v>
      </c>
      <c r="D1531" s="20" t="s">
        <v>1115</v>
      </c>
      <c r="E1531" s="15" t="s">
        <v>1121</v>
      </c>
    </row>
    <row r="1532" spans="1:5">
      <c r="A1532" s="16" t="str">
        <f t="shared" si="23"/>
        <v>徳島県板野郡藍住町</v>
      </c>
      <c r="B1532" s="19" t="s">
        <v>1120</v>
      </c>
      <c r="C1532" s="15" t="s">
        <v>1109</v>
      </c>
      <c r="D1532" s="20" t="s">
        <v>1115</v>
      </c>
      <c r="E1532" s="15" t="s">
        <v>1119</v>
      </c>
    </row>
    <row r="1533" spans="1:5">
      <c r="A1533" s="16" t="str">
        <f t="shared" si="23"/>
        <v>徳島県板野郡板野町</v>
      </c>
      <c r="B1533" s="19" t="s">
        <v>1118</v>
      </c>
      <c r="C1533" s="15" t="s">
        <v>1109</v>
      </c>
      <c r="D1533" s="20" t="s">
        <v>1115</v>
      </c>
      <c r="E1533" s="15" t="s">
        <v>1117</v>
      </c>
    </row>
    <row r="1534" spans="1:5">
      <c r="A1534" s="16" t="str">
        <f t="shared" si="23"/>
        <v>徳島県板野郡上板町</v>
      </c>
      <c r="B1534" s="19" t="s">
        <v>1116</v>
      </c>
      <c r="C1534" s="15" t="s">
        <v>1109</v>
      </c>
      <c r="D1534" s="20" t="s">
        <v>1115</v>
      </c>
      <c r="E1534" s="15" t="s">
        <v>1114</v>
      </c>
    </row>
    <row r="1535" spans="1:5">
      <c r="A1535" s="16" t="str">
        <f t="shared" si="23"/>
        <v>徳島県美馬郡つるぎ町</v>
      </c>
      <c r="B1535" s="19" t="s">
        <v>1113</v>
      </c>
      <c r="C1535" s="15" t="s">
        <v>1109</v>
      </c>
      <c r="D1535" s="20" t="s">
        <v>1112</v>
      </c>
      <c r="E1535" s="15" t="s">
        <v>1111</v>
      </c>
    </row>
    <row r="1536" spans="1:5">
      <c r="A1536" s="16" t="str">
        <f t="shared" si="23"/>
        <v>徳島県三好郡東みよし町</v>
      </c>
      <c r="B1536" s="19" t="s">
        <v>1110</v>
      </c>
      <c r="C1536" s="15" t="s">
        <v>1109</v>
      </c>
      <c r="D1536" s="20" t="s">
        <v>1108</v>
      </c>
      <c r="E1536" s="15" t="s">
        <v>1107</v>
      </c>
    </row>
    <row r="1537" spans="1:5">
      <c r="A1537" s="16" t="str">
        <f t="shared" si="23"/>
        <v>香川県高松市</v>
      </c>
      <c r="B1537" s="19" t="s">
        <v>1106</v>
      </c>
      <c r="C1537" s="15" t="s">
        <v>1069</v>
      </c>
      <c r="D1537" s="20" t="s">
        <v>1105</v>
      </c>
      <c r="E1537" s="15"/>
    </row>
    <row r="1538" spans="1:5">
      <c r="A1538" s="16" t="str">
        <f t="shared" ref="A1538:A1601" si="24">C1538&amp;D1538&amp;E1538</f>
        <v>香川県丸亀市</v>
      </c>
      <c r="B1538" s="19" t="s">
        <v>1104</v>
      </c>
      <c r="C1538" s="15" t="s">
        <v>1069</v>
      </c>
      <c r="D1538" s="20" t="s">
        <v>1103</v>
      </c>
      <c r="E1538" s="15"/>
    </row>
    <row r="1539" spans="1:5">
      <c r="A1539" s="16" t="str">
        <f t="shared" si="24"/>
        <v>香川県坂出市</v>
      </c>
      <c r="B1539" s="19" t="s">
        <v>1102</v>
      </c>
      <c r="C1539" s="15" t="s">
        <v>1069</v>
      </c>
      <c r="D1539" s="20" t="s">
        <v>1101</v>
      </c>
      <c r="E1539" s="15"/>
    </row>
    <row r="1540" spans="1:5">
      <c r="A1540" s="16" t="str">
        <f t="shared" si="24"/>
        <v>香川県善通寺市</v>
      </c>
      <c r="B1540" s="19" t="s">
        <v>1100</v>
      </c>
      <c r="C1540" s="15" t="s">
        <v>1069</v>
      </c>
      <c r="D1540" s="20" t="s">
        <v>1099</v>
      </c>
      <c r="E1540" s="15"/>
    </row>
    <row r="1541" spans="1:5">
      <c r="A1541" s="16" t="str">
        <f t="shared" si="24"/>
        <v>香川県観音寺市</v>
      </c>
      <c r="B1541" s="19" t="s">
        <v>1098</v>
      </c>
      <c r="C1541" s="15" t="s">
        <v>1069</v>
      </c>
      <c r="D1541" s="20" t="s">
        <v>1097</v>
      </c>
      <c r="E1541" s="15"/>
    </row>
    <row r="1542" spans="1:5">
      <c r="A1542" s="16" t="str">
        <f t="shared" si="24"/>
        <v>香川県さぬき市</v>
      </c>
      <c r="B1542" s="19" t="s">
        <v>1096</v>
      </c>
      <c r="C1542" s="15" t="s">
        <v>1069</v>
      </c>
      <c r="D1542" s="20" t="s">
        <v>1095</v>
      </c>
      <c r="E1542" s="15"/>
    </row>
    <row r="1543" spans="1:5">
      <c r="A1543" s="16" t="str">
        <f t="shared" si="24"/>
        <v>香川県東かがわ市</v>
      </c>
      <c r="B1543" s="19" t="s">
        <v>1094</v>
      </c>
      <c r="C1543" s="15" t="s">
        <v>1069</v>
      </c>
      <c r="D1543" s="20" t="s">
        <v>1093</v>
      </c>
      <c r="E1543" s="15"/>
    </row>
    <row r="1544" spans="1:5">
      <c r="A1544" s="16" t="str">
        <f t="shared" si="24"/>
        <v>香川県三豊市</v>
      </c>
      <c r="B1544" s="19" t="s">
        <v>1092</v>
      </c>
      <c r="C1544" s="15" t="s">
        <v>1069</v>
      </c>
      <c r="D1544" s="20" t="s">
        <v>1091</v>
      </c>
      <c r="E1544" s="15"/>
    </row>
    <row r="1545" spans="1:5">
      <c r="A1545" s="16" t="str">
        <f t="shared" si="24"/>
        <v>香川県小豆郡土庄町</v>
      </c>
      <c r="B1545" s="19" t="s">
        <v>1090</v>
      </c>
      <c r="C1545" s="15" t="s">
        <v>1069</v>
      </c>
      <c r="D1545" s="20" t="s">
        <v>1087</v>
      </c>
      <c r="E1545" s="15" t="s">
        <v>1089</v>
      </c>
    </row>
    <row r="1546" spans="1:5">
      <c r="A1546" s="16" t="str">
        <f t="shared" si="24"/>
        <v>香川県小豆郡小豆島町</v>
      </c>
      <c r="B1546" s="19" t="s">
        <v>1088</v>
      </c>
      <c r="C1546" s="15" t="s">
        <v>1069</v>
      </c>
      <c r="D1546" s="20" t="s">
        <v>1087</v>
      </c>
      <c r="E1546" s="15" t="s">
        <v>1086</v>
      </c>
    </row>
    <row r="1547" spans="1:5">
      <c r="A1547" s="16" t="str">
        <f t="shared" si="24"/>
        <v>香川県木田郡三木町</v>
      </c>
      <c r="B1547" s="19" t="s">
        <v>1085</v>
      </c>
      <c r="C1547" s="15" t="s">
        <v>1069</v>
      </c>
      <c r="D1547" s="20" t="s">
        <v>1084</v>
      </c>
      <c r="E1547" s="15" t="s">
        <v>1083</v>
      </c>
    </row>
    <row r="1548" spans="1:5">
      <c r="A1548" s="16" t="str">
        <f t="shared" si="24"/>
        <v>香川県香川郡直島町</v>
      </c>
      <c r="B1548" s="19" t="s">
        <v>1082</v>
      </c>
      <c r="C1548" s="15" t="s">
        <v>1069</v>
      </c>
      <c r="D1548" s="20" t="s">
        <v>1081</v>
      </c>
      <c r="E1548" s="15" t="s">
        <v>1080</v>
      </c>
    </row>
    <row r="1549" spans="1:5">
      <c r="A1549" s="16" t="str">
        <f t="shared" si="24"/>
        <v>香川県綾歌郡宇多津町</v>
      </c>
      <c r="B1549" s="19" t="s">
        <v>1079</v>
      </c>
      <c r="C1549" s="15" t="s">
        <v>1069</v>
      </c>
      <c r="D1549" s="20" t="s">
        <v>1076</v>
      </c>
      <c r="E1549" s="15" t="s">
        <v>1078</v>
      </c>
    </row>
    <row r="1550" spans="1:5">
      <c r="A1550" s="16" t="str">
        <f t="shared" si="24"/>
        <v>香川県綾歌郡綾川町</v>
      </c>
      <c r="B1550" s="19" t="s">
        <v>1077</v>
      </c>
      <c r="C1550" s="15" t="s">
        <v>1069</v>
      </c>
      <c r="D1550" s="20" t="s">
        <v>1076</v>
      </c>
      <c r="E1550" s="15" t="s">
        <v>1075</v>
      </c>
    </row>
    <row r="1551" spans="1:5">
      <c r="A1551" s="16" t="str">
        <f t="shared" si="24"/>
        <v>香川県仲多度郡琴平町</v>
      </c>
      <c r="B1551" s="19" t="s">
        <v>1074</v>
      </c>
      <c r="C1551" s="15" t="s">
        <v>1069</v>
      </c>
      <c r="D1551" s="20" t="s">
        <v>1068</v>
      </c>
      <c r="E1551" s="15" t="s">
        <v>1073</v>
      </c>
    </row>
    <row r="1552" spans="1:5">
      <c r="A1552" s="16" t="str">
        <f t="shared" si="24"/>
        <v>香川県仲多度郡多度津町</v>
      </c>
      <c r="B1552" s="19" t="s">
        <v>1072</v>
      </c>
      <c r="C1552" s="15" t="s">
        <v>1069</v>
      </c>
      <c r="D1552" s="20" t="s">
        <v>1068</v>
      </c>
      <c r="E1552" s="15" t="s">
        <v>1071</v>
      </c>
    </row>
    <row r="1553" spans="1:5">
      <c r="A1553" s="16" t="str">
        <f t="shared" si="24"/>
        <v>香川県仲多度郡まんのう町</v>
      </c>
      <c r="B1553" s="19" t="s">
        <v>1070</v>
      </c>
      <c r="C1553" s="15" t="s">
        <v>1069</v>
      </c>
      <c r="D1553" s="20" t="s">
        <v>1068</v>
      </c>
      <c r="E1553" s="15" t="s">
        <v>1067</v>
      </c>
    </row>
    <row r="1554" spans="1:5">
      <c r="A1554" s="16" t="str">
        <f t="shared" si="24"/>
        <v>愛媛県松山市</v>
      </c>
      <c r="B1554" s="19" t="s">
        <v>1066</v>
      </c>
      <c r="C1554" s="15" t="s">
        <v>1021</v>
      </c>
      <c r="D1554" s="20" t="s">
        <v>1065</v>
      </c>
      <c r="E1554" s="15"/>
    </row>
    <row r="1555" spans="1:5">
      <c r="A1555" s="16" t="str">
        <f t="shared" si="24"/>
        <v>愛媛県今治市</v>
      </c>
      <c r="B1555" s="19" t="s">
        <v>1064</v>
      </c>
      <c r="C1555" s="15" t="s">
        <v>1021</v>
      </c>
      <c r="D1555" s="20" t="s">
        <v>1063</v>
      </c>
      <c r="E1555" s="15"/>
    </row>
    <row r="1556" spans="1:5">
      <c r="A1556" s="16" t="str">
        <f t="shared" si="24"/>
        <v>愛媛県宇和島市</v>
      </c>
      <c r="B1556" s="19" t="s">
        <v>1062</v>
      </c>
      <c r="C1556" s="15" t="s">
        <v>1021</v>
      </c>
      <c r="D1556" s="20" t="s">
        <v>1061</v>
      </c>
      <c r="E1556" s="15"/>
    </row>
    <row r="1557" spans="1:5">
      <c r="A1557" s="16" t="str">
        <f t="shared" si="24"/>
        <v>愛媛県八幡浜市</v>
      </c>
      <c r="B1557" s="19" t="s">
        <v>1060</v>
      </c>
      <c r="C1557" s="15" t="s">
        <v>1021</v>
      </c>
      <c r="D1557" s="20" t="s">
        <v>1059</v>
      </c>
      <c r="E1557" s="15"/>
    </row>
    <row r="1558" spans="1:5">
      <c r="A1558" s="16" t="str">
        <f t="shared" si="24"/>
        <v>愛媛県新居浜市</v>
      </c>
      <c r="B1558" s="19" t="s">
        <v>1058</v>
      </c>
      <c r="C1558" s="15" t="s">
        <v>1021</v>
      </c>
      <c r="D1558" s="20" t="s">
        <v>1057</v>
      </c>
      <c r="E1558" s="15"/>
    </row>
    <row r="1559" spans="1:5">
      <c r="A1559" s="16" t="str">
        <f t="shared" si="24"/>
        <v>愛媛県西条市</v>
      </c>
      <c r="B1559" s="19" t="s">
        <v>1056</v>
      </c>
      <c r="C1559" s="15" t="s">
        <v>1021</v>
      </c>
      <c r="D1559" s="20" t="s">
        <v>1055</v>
      </c>
      <c r="E1559" s="15"/>
    </row>
    <row r="1560" spans="1:5">
      <c r="A1560" s="16" t="str">
        <f t="shared" si="24"/>
        <v>愛媛県大洲市</v>
      </c>
      <c r="B1560" s="19" t="s">
        <v>1054</v>
      </c>
      <c r="C1560" s="15" t="s">
        <v>1021</v>
      </c>
      <c r="D1560" s="20" t="s">
        <v>1053</v>
      </c>
      <c r="E1560" s="15"/>
    </row>
    <row r="1561" spans="1:5">
      <c r="A1561" s="16" t="str">
        <f t="shared" si="24"/>
        <v>愛媛県伊予市</v>
      </c>
      <c r="B1561" s="19" t="s">
        <v>1052</v>
      </c>
      <c r="C1561" s="15" t="s">
        <v>1021</v>
      </c>
      <c r="D1561" s="20" t="s">
        <v>1051</v>
      </c>
      <c r="E1561" s="15"/>
    </row>
    <row r="1562" spans="1:5">
      <c r="A1562" s="16" t="str">
        <f t="shared" si="24"/>
        <v>愛媛県四国中央市</v>
      </c>
      <c r="B1562" s="19" t="s">
        <v>1050</v>
      </c>
      <c r="C1562" s="15" t="s">
        <v>1021</v>
      </c>
      <c r="D1562" s="20" t="s">
        <v>1049</v>
      </c>
      <c r="E1562" s="15"/>
    </row>
    <row r="1563" spans="1:5">
      <c r="A1563" s="16" t="str">
        <f t="shared" si="24"/>
        <v>愛媛県西予市</v>
      </c>
      <c r="B1563" s="19" t="s">
        <v>1048</v>
      </c>
      <c r="C1563" s="15" t="s">
        <v>1021</v>
      </c>
      <c r="D1563" s="20" t="s">
        <v>1047</v>
      </c>
      <c r="E1563" s="15"/>
    </row>
    <row r="1564" spans="1:5">
      <c r="A1564" s="16" t="str">
        <f t="shared" si="24"/>
        <v>愛媛県東温市</v>
      </c>
      <c r="B1564" s="19" t="s">
        <v>1046</v>
      </c>
      <c r="C1564" s="15" t="s">
        <v>1021</v>
      </c>
      <c r="D1564" s="20" t="s">
        <v>1045</v>
      </c>
      <c r="E1564" s="15"/>
    </row>
    <row r="1565" spans="1:5">
      <c r="A1565" s="16" t="str">
        <f t="shared" si="24"/>
        <v>愛媛県越智郡上島町</v>
      </c>
      <c r="B1565" s="19" t="s">
        <v>1044</v>
      </c>
      <c r="C1565" s="15" t="s">
        <v>1021</v>
      </c>
      <c r="D1565" s="20" t="s">
        <v>1043</v>
      </c>
      <c r="E1565" s="15" t="s">
        <v>1042</v>
      </c>
    </row>
    <row r="1566" spans="1:5">
      <c r="A1566" s="16" t="str">
        <f t="shared" si="24"/>
        <v>愛媛県上浮穴郡久万高原町</v>
      </c>
      <c r="B1566" s="19" t="s">
        <v>1041</v>
      </c>
      <c r="C1566" s="15" t="s">
        <v>1021</v>
      </c>
      <c r="D1566" s="20" t="s">
        <v>1040</v>
      </c>
      <c r="E1566" s="15" t="s">
        <v>1039</v>
      </c>
    </row>
    <row r="1567" spans="1:5">
      <c r="A1567" s="16" t="str">
        <f t="shared" si="24"/>
        <v>愛媛県伊予郡松前町</v>
      </c>
      <c r="B1567" s="19" t="s">
        <v>1038</v>
      </c>
      <c r="C1567" s="15" t="s">
        <v>1021</v>
      </c>
      <c r="D1567" s="20" t="s">
        <v>1035</v>
      </c>
      <c r="E1567" s="15" t="s">
        <v>1037</v>
      </c>
    </row>
    <row r="1568" spans="1:5">
      <c r="A1568" s="16" t="str">
        <f t="shared" si="24"/>
        <v>愛媛県伊予郡砥部町</v>
      </c>
      <c r="B1568" s="19" t="s">
        <v>1036</v>
      </c>
      <c r="C1568" s="15" t="s">
        <v>1021</v>
      </c>
      <c r="D1568" s="20" t="s">
        <v>1035</v>
      </c>
      <c r="E1568" s="15" t="s">
        <v>1034</v>
      </c>
    </row>
    <row r="1569" spans="1:5">
      <c r="A1569" s="16" t="str">
        <f t="shared" si="24"/>
        <v>愛媛県喜多郡内子町</v>
      </c>
      <c r="B1569" s="19" t="s">
        <v>1033</v>
      </c>
      <c r="C1569" s="15" t="s">
        <v>1021</v>
      </c>
      <c r="D1569" s="20" t="s">
        <v>1032</v>
      </c>
      <c r="E1569" s="15" t="s">
        <v>1031</v>
      </c>
    </row>
    <row r="1570" spans="1:5">
      <c r="A1570" s="16" t="str">
        <f t="shared" si="24"/>
        <v>愛媛県西宇和郡伊方町</v>
      </c>
      <c r="B1570" s="19" t="s">
        <v>1030</v>
      </c>
      <c r="C1570" s="15" t="s">
        <v>1021</v>
      </c>
      <c r="D1570" s="20" t="s">
        <v>1029</v>
      </c>
      <c r="E1570" s="15" t="s">
        <v>1028</v>
      </c>
    </row>
    <row r="1571" spans="1:5">
      <c r="A1571" s="16" t="str">
        <f t="shared" si="24"/>
        <v>愛媛県北宇和郡松野町</v>
      </c>
      <c r="B1571" s="19" t="s">
        <v>1027</v>
      </c>
      <c r="C1571" s="15" t="s">
        <v>1021</v>
      </c>
      <c r="D1571" s="20" t="s">
        <v>1024</v>
      </c>
      <c r="E1571" s="15" t="s">
        <v>1026</v>
      </c>
    </row>
    <row r="1572" spans="1:5">
      <c r="A1572" s="16" t="str">
        <f t="shared" si="24"/>
        <v>愛媛県北宇和郡鬼北町</v>
      </c>
      <c r="B1572" s="19" t="s">
        <v>1025</v>
      </c>
      <c r="C1572" s="15" t="s">
        <v>1021</v>
      </c>
      <c r="D1572" s="20" t="s">
        <v>1024</v>
      </c>
      <c r="E1572" s="15" t="s">
        <v>1023</v>
      </c>
    </row>
    <row r="1573" spans="1:5">
      <c r="A1573" s="16" t="str">
        <f t="shared" si="24"/>
        <v>愛媛県南宇和郡愛南町</v>
      </c>
      <c r="B1573" s="19" t="s">
        <v>1022</v>
      </c>
      <c r="C1573" s="15" t="s">
        <v>1021</v>
      </c>
      <c r="D1573" s="20" t="s">
        <v>1020</v>
      </c>
      <c r="E1573" s="15" t="s">
        <v>1019</v>
      </c>
    </row>
    <row r="1574" spans="1:5">
      <c r="A1574" s="16" t="str">
        <f t="shared" si="24"/>
        <v>高知県高知市</v>
      </c>
      <c r="B1574" s="19" t="s">
        <v>1018</v>
      </c>
      <c r="C1574" s="15" t="s">
        <v>946</v>
      </c>
      <c r="D1574" s="20" t="s">
        <v>1017</v>
      </c>
      <c r="E1574" s="15"/>
    </row>
    <row r="1575" spans="1:5">
      <c r="A1575" s="16" t="str">
        <f t="shared" si="24"/>
        <v>高知県室戸市</v>
      </c>
      <c r="B1575" s="19" t="s">
        <v>1016</v>
      </c>
      <c r="C1575" s="15" t="s">
        <v>946</v>
      </c>
      <c r="D1575" s="20" t="s">
        <v>1015</v>
      </c>
      <c r="E1575" s="15"/>
    </row>
    <row r="1576" spans="1:5">
      <c r="A1576" s="16" t="str">
        <f t="shared" si="24"/>
        <v>高知県安芸市</v>
      </c>
      <c r="B1576" s="19" t="s">
        <v>1014</v>
      </c>
      <c r="C1576" s="15" t="s">
        <v>946</v>
      </c>
      <c r="D1576" s="20" t="s">
        <v>1013</v>
      </c>
      <c r="E1576" s="15"/>
    </row>
    <row r="1577" spans="1:5">
      <c r="A1577" s="16" t="str">
        <f t="shared" si="24"/>
        <v>高知県南国市</v>
      </c>
      <c r="B1577" s="19" t="s">
        <v>1012</v>
      </c>
      <c r="C1577" s="15" t="s">
        <v>946</v>
      </c>
      <c r="D1577" s="20" t="s">
        <v>1011</v>
      </c>
      <c r="E1577" s="15"/>
    </row>
    <row r="1578" spans="1:5">
      <c r="A1578" s="16" t="str">
        <f t="shared" si="24"/>
        <v>高知県土佐市</v>
      </c>
      <c r="B1578" s="19" t="s">
        <v>1010</v>
      </c>
      <c r="C1578" s="15" t="s">
        <v>946</v>
      </c>
      <c r="D1578" s="20" t="s">
        <v>1009</v>
      </c>
      <c r="E1578" s="15"/>
    </row>
    <row r="1579" spans="1:5">
      <c r="A1579" s="16" t="str">
        <f t="shared" si="24"/>
        <v>高知県須崎市</v>
      </c>
      <c r="B1579" s="19" t="s">
        <v>1008</v>
      </c>
      <c r="C1579" s="15" t="s">
        <v>946</v>
      </c>
      <c r="D1579" s="20" t="s">
        <v>1007</v>
      </c>
      <c r="E1579" s="15"/>
    </row>
    <row r="1580" spans="1:5">
      <c r="A1580" s="16" t="str">
        <f t="shared" si="24"/>
        <v>高知県宿毛市</v>
      </c>
      <c r="B1580" s="19" t="s">
        <v>1006</v>
      </c>
      <c r="C1580" s="15" t="s">
        <v>946</v>
      </c>
      <c r="D1580" s="20" t="s">
        <v>1005</v>
      </c>
      <c r="E1580" s="15"/>
    </row>
    <row r="1581" spans="1:5">
      <c r="A1581" s="16" t="str">
        <f t="shared" si="24"/>
        <v>高知県土佐清水市</v>
      </c>
      <c r="B1581" s="19" t="s">
        <v>1004</v>
      </c>
      <c r="C1581" s="15" t="s">
        <v>946</v>
      </c>
      <c r="D1581" s="20" t="s">
        <v>1003</v>
      </c>
      <c r="E1581" s="15"/>
    </row>
    <row r="1582" spans="1:5">
      <c r="A1582" s="16" t="str">
        <f t="shared" si="24"/>
        <v>高知県四万十市</v>
      </c>
      <c r="B1582" s="19" t="s">
        <v>1002</v>
      </c>
      <c r="C1582" s="15" t="s">
        <v>946</v>
      </c>
      <c r="D1582" s="20" t="s">
        <v>1001</v>
      </c>
      <c r="E1582" s="15"/>
    </row>
    <row r="1583" spans="1:5">
      <c r="A1583" s="16" t="str">
        <f t="shared" si="24"/>
        <v>高知県香南市</v>
      </c>
      <c r="B1583" s="19" t="s">
        <v>1000</v>
      </c>
      <c r="C1583" s="15" t="s">
        <v>946</v>
      </c>
      <c r="D1583" s="20" t="s">
        <v>999</v>
      </c>
      <c r="E1583" s="15"/>
    </row>
    <row r="1584" spans="1:5">
      <c r="A1584" s="16" t="str">
        <f t="shared" si="24"/>
        <v>高知県香美市</v>
      </c>
      <c r="B1584" s="19" t="s">
        <v>998</v>
      </c>
      <c r="C1584" s="15" t="s">
        <v>946</v>
      </c>
      <c r="D1584" s="20" t="s">
        <v>997</v>
      </c>
      <c r="E1584" s="15"/>
    </row>
    <row r="1585" spans="1:5">
      <c r="A1585" s="16" t="str">
        <f t="shared" si="24"/>
        <v>高知県安芸郡東洋町</v>
      </c>
      <c r="B1585" s="19" t="s">
        <v>996</v>
      </c>
      <c r="C1585" s="15" t="s">
        <v>946</v>
      </c>
      <c r="D1585" s="20" t="s">
        <v>983</v>
      </c>
      <c r="E1585" s="15" t="s">
        <v>995</v>
      </c>
    </row>
    <row r="1586" spans="1:5">
      <c r="A1586" s="16" t="str">
        <f t="shared" si="24"/>
        <v>高知県安芸郡奈半利町</v>
      </c>
      <c r="B1586" s="19" t="s">
        <v>994</v>
      </c>
      <c r="C1586" s="15" t="s">
        <v>946</v>
      </c>
      <c r="D1586" s="20" t="s">
        <v>983</v>
      </c>
      <c r="E1586" s="15" t="s">
        <v>993</v>
      </c>
    </row>
    <row r="1587" spans="1:5">
      <c r="A1587" s="16" t="str">
        <f t="shared" si="24"/>
        <v>高知県安芸郡田野町</v>
      </c>
      <c r="B1587" s="19" t="s">
        <v>992</v>
      </c>
      <c r="C1587" s="15" t="s">
        <v>946</v>
      </c>
      <c r="D1587" s="20" t="s">
        <v>983</v>
      </c>
      <c r="E1587" s="15" t="s">
        <v>991</v>
      </c>
    </row>
    <row r="1588" spans="1:5">
      <c r="A1588" s="16" t="str">
        <f t="shared" si="24"/>
        <v>高知県安芸郡安田町</v>
      </c>
      <c r="B1588" s="19" t="s">
        <v>990</v>
      </c>
      <c r="C1588" s="15" t="s">
        <v>946</v>
      </c>
      <c r="D1588" s="20" t="s">
        <v>983</v>
      </c>
      <c r="E1588" s="15" t="s">
        <v>989</v>
      </c>
    </row>
    <row r="1589" spans="1:5">
      <c r="A1589" s="16" t="str">
        <f t="shared" si="24"/>
        <v>高知県安芸郡北川村</v>
      </c>
      <c r="B1589" s="19" t="s">
        <v>988</v>
      </c>
      <c r="C1589" s="15" t="s">
        <v>946</v>
      </c>
      <c r="D1589" s="20" t="s">
        <v>983</v>
      </c>
      <c r="E1589" s="15" t="s">
        <v>987</v>
      </c>
    </row>
    <row r="1590" spans="1:5">
      <c r="A1590" s="16" t="str">
        <f t="shared" si="24"/>
        <v>高知県安芸郡馬路村</v>
      </c>
      <c r="B1590" s="19" t="s">
        <v>986</v>
      </c>
      <c r="C1590" s="15" t="s">
        <v>946</v>
      </c>
      <c r="D1590" s="20" t="s">
        <v>983</v>
      </c>
      <c r="E1590" s="15" t="s">
        <v>985</v>
      </c>
    </row>
    <row r="1591" spans="1:5">
      <c r="A1591" s="16" t="str">
        <f t="shared" si="24"/>
        <v>高知県安芸郡芸西村</v>
      </c>
      <c r="B1591" s="19" t="s">
        <v>984</v>
      </c>
      <c r="C1591" s="15" t="s">
        <v>946</v>
      </c>
      <c r="D1591" s="20" t="s">
        <v>983</v>
      </c>
      <c r="E1591" s="15" t="s">
        <v>982</v>
      </c>
    </row>
    <row r="1592" spans="1:5">
      <c r="A1592" s="16" t="str">
        <f t="shared" si="24"/>
        <v>高知県長岡郡本山町</v>
      </c>
      <c r="B1592" s="19" t="s">
        <v>981</v>
      </c>
      <c r="C1592" s="15" t="s">
        <v>946</v>
      </c>
      <c r="D1592" s="20" t="s">
        <v>978</v>
      </c>
      <c r="E1592" s="15" t="s">
        <v>980</v>
      </c>
    </row>
    <row r="1593" spans="1:5">
      <c r="A1593" s="16" t="str">
        <f t="shared" si="24"/>
        <v>高知県長岡郡大豊町</v>
      </c>
      <c r="B1593" s="19" t="s">
        <v>979</v>
      </c>
      <c r="C1593" s="15" t="s">
        <v>946</v>
      </c>
      <c r="D1593" s="20" t="s">
        <v>978</v>
      </c>
      <c r="E1593" s="15" t="s">
        <v>977</v>
      </c>
    </row>
    <row r="1594" spans="1:5">
      <c r="A1594" s="16" t="str">
        <f t="shared" si="24"/>
        <v>高知県土佐郡土佐町</v>
      </c>
      <c r="B1594" s="19" t="s">
        <v>976</v>
      </c>
      <c r="C1594" s="15" t="s">
        <v>946</v>
      </c>
      <c r="D1594" s="20" t="s">
        <v>973</v>
      </c>
      <c r="E1594" s="15" t="s">
        <v>975</v>
      </c>
    </row>
    <row r="1595" spans="1:5">
      <c r="A1595" s="16" t="str">
        <f t="shared" si="24"/>
        <v>高知県土佐郡大川村</v>
      </c>
      <c r="B1595" s="19" t="s">
        <v>974</v>
      </c>
      <c r="C1595" s="15" t="s">
        <v>946</v>
      </c>
      <c r="D1595" s="20" t="s">
        <v>973</v>
      </c>
      <c r="E1595" s="15" t="s">
        <v>972</v>
      </c>
    </row>
    <row r="1596" spans="1:5">
      <c r="A1596" s="16" t="str">
        <f t="shared" si="24"/>
        <v>高知県吾川郡いの町</v>
      </c>
      <c r="B1596" s="19" t="s">
        <v>971</v>
      </c>
      <c r="C1596" s="15" t="s">
        <v>946</v>
      </c>
      <c r="D1596" s="20" t="s">
        <v>968</v>
      </c>
      <c r="E1596" s="15" t="s">
        <v>970</v>
      </c>
    </row>
    <row r="1597" spans="1:5">
      <c r="A1597" s="16" t="str">
        <f t="shared" si="24"/>
        <v>高知県吾川郡仁淀川町</v>
      </c>
      <c r="B1597" s="19" t="s">
        <v>969</v>
      </c>
      <c r="C1597" s="15" t="s">
        <v>946</v>
      </c>
      <c r="D1597" s="20" t="s">
        <v>968</v>
      </c>
      <c r="E1597" s="15" t="s">
        <v>967</v>
      </c>
    </row>
    <row r="1598" spans="1:5">
      <c r="A1598" s="16" t="str">
        <f t="shared" si="24"/>
        <v>高知県高岡郡中土佐町</v>
      </c>
      <c r="B1598" s="19" t="s">
        <v>966</v>
      </c>
      <c r="C1598" s="15" t="s">
        <v>946</v>
      </c>
      <c r="D1598" s="20" t="s">
        <v>953</v>
      </c>
      <c r="E1598" s="15" t="s">
        <v>965</v>
      </c>
    </row>
    <row r="1599" spans="1:5">
      <c r="A1599" s="16" t="str">
        <f t="shared" si="24"/>
        <v>高知県高岡郡佐川町</v>
      </c>
      <c r="B1599" s="19" t="s">
        <v>964</v>
      </c>
      <c r="C1599" s="15" t="s">
        <v>946</v>
      </c>
      <c r="D1599" s="20" t="s">
        <v>953</v>
      </c>
      <c r="E1599" s="15" t="s">
        <v>963</v>
      </c>
    </row>
    <row r="1600" spans="1:5">
      <c r="A1600" s="16" t="str">
        <f t="shared" si="24"/>
        <v>高知県高岡郡越知町</v>
      </c>
      <c r="B1600" s="19" t="s">
        <v>962</v>
      </c>
      <c r="C1600" s="15" t="s">
        <v>946</v>
      </c>
      <c r="D1600" s="20" t="s">
        <v>953</v>
      </c>
      <c r="E1600" s="15" t="s">
        <v>961</v>
      </c>
    </row>
    <row r="1601" spans="1:5">
      <c r="A1601" s="16" t="str">
        <f t="shared" si="24"/>
        <v>高知県高岡郡梼原町</v>
      </c>
      <c r="B1601" s="19" t="s">
        <v>960</v>
      </c>
      <c r="C1601" s="15" t="s">
        <v>946</v>
      </c>
      <c r="D1601" s="20" t="s">
        <v>953</v>
      </c>
      <c r="E1601" s="15" t="s">
        <v>959</v>
      </c>
    </row>
    <row r="1602" spans="1:5">
      <c r="A1602" s="16" t="str">
        <f t="shared" ref="A1602:A1665" si="25">C1602&amp;D1602&amp;E1602</f>
        <v>高知県高岡郡日高村</v>
      </c>
      <c r="B1602" s="19" t="s">
        <v>958</v>
      </c>
      <c r="C1602" s="15" t="s">
        <v>946</v>
      </c>
      <c r="D1602" s="20" t="s">
        <v>953</v>
      </c>
      <c r="E1602" s="15" t="s">
        <v>957</v>
      </c>
    </row>
    <row r="1603" spans="1:5">
      <c r="A1603" s="16" t="str">
        <f t="shared" si="25"/>
        <v>高知県高岡郡津野町</v>
      </c>
      <c r="B1603" s="19" t="s">
        <v>956</v>
      </c>
      <c r="C1603" s="15" t="s">
        <v>946</v>
      </c>
      <c r="D1603" s="20" t="s">
        <v>953</v>
      </c>
      <c r="E1603" s="15" t="s">
        <v>955</v>
      </c>
    </row>
    <row r="1604" spans="1:5">
      <c r="A1604" s="16" t="str">
        <f t="shared" si="25"/>
        <v>高知県高岡郡四万十町</v>
      </c>
      <c r="B1604" s="19" t="s">
        <v>954</v>
      </c>
      <c r="C1604" s="15" t="s">
        <v>946</v>
      </c>
      <c r="D1604" s="20" t="s">
        <v>953</v>
      </c>
      <c r="E1604" s="15" t="s">
        <v>952</v>
      </c>
    </row>
    <row r="1605" spans="1:5">
      <c r="A1605" s="16" t="str">
        <f t="shared" si="25"/>
        <v>高知県幡多郡大月町</v>
      </c>
      <c r="B1605" s="19" t="s">
        <v>951</v>
      </c>
      <c r="C1605" s="15" t="s">
        <v>946</v>
      </c>
      <c r="D1605" s="20" t="s">
        <v>945</v>
      </c>
      <c r="E1605" s="15" t="s">
        <v>950</v>
      </c>
    </row>
    <row r="1606" spans="1:5">
      <c r="A1606" s="16" t="str">
        <f t="shared" si="25"/>
        <v>高知県幡多郡三原村</v>
      </c>
      <c r="B1606" s="19" t="s">
        <v>949</v>
      </c>
      <c r="C1606" s="15" t="s">
        <v>946</v>
      </c>
      <c r="D1606" s="20" t="s">
        <v>945</v>
      </c>
      <c r="E1606" s="15" t="s">
        <v>948</v>
      </c>
    </row>
    <row r="1607" spans="1:5">
      <c r="A1607" s="16" t="str">
        <f t="shared" si="25"/>
        <v>高知県幡多郡黒潮町</v>
      </c>
      <c r="B1607" s="19" t="s">
        <v>947</v>
      </c>
      <c r="C1607" s="15" t="s">
        <v>946</v>
      </c>
      <c r="D1607" s="20" t="s">
        <v>945</v>
      </c>
      <c r="E1607" s="15" t="s">
        <v>944</v>
      </c>
    </row>
    <row r="1608" spans="1:5">
      <c r="A1608" s="16" t="str">
        <f t="shared" si="25"/>
        <v>福岡県北九州市門司区</v>
      </c>
      <c r="B1608" s="21" t="s">
        <v>943</v>
      </c>
      <c r="C1608" s="22" t="s">
        <v>791</v>
      </c>
      <c r="D1608" s="18" t="s">
        <v>930</v>
      </c>
      <c r="E1608" s="16" t="s">
        <v>942</v>
      </c>
    </row>
    <row r="1609" spans="1:5">
      <c r="A1609" s="16" t="str">
        <f t="shared" si="25"/>
        <v>福岡県北九州市若松区</v>
      </c>
      <c r="B1609" s="21" t="s">
        <v>941</v>
      </c>
      <c r="C1609" s="22" t="s">
        <v>791</v>
      </c>
      <c r="D1609" s="18" t="s">
        <v>930</v>
      </c>
      <c r="E1609" s="16" t="s">
        <v>940</v>
      </c>
    </row>
    <row r="1610" spans="1:5">
      <c r="A1610" s="16" t="str">
        <f t="shared" si="25"/>
        <v>福岡県北九州市戸畑区</v>
      </c>
      <c r="B1610" s="21" t="s">
        <v>939</v>
      </c>
      <c r="C1610" s="22" t="s">
        <v>791</v>
      </c>
      <c r="D1610" s="18" t="s">
        <v>930</v>
      </c>
      <c r="E1610" s="16" t="s">
        <v>938</v>
      </c>
    </row>
    <row r="1611" spans="1:5">
      <c r="A1611" s="16" t="str">
        <f t="shared" si="25"/>
        <v>福岡県北九州市小倉北区</v>
      </c>
      <c r="B1611" s="21" t="s">
        <v>937</v>
      </c>
      <c r="C1611" s="22" t="s">
        <v>791</v>
      </c>
      <c r="D1611" s="18" t="s">
        <v>930</v>
      </c>
      <c r="E1611" s="16" t="s">
        <v>936</v>
      </c>
    </row>
    <row r="1612" spans="1:5">
      <c r="A1612" s="16" t="str">
        <f t="shared" si="25"/>
        <v>福岡県北九州市小倉南区</v>
      </c>
      <c r="B1612" s="21" t="s">
        <v>935</v>
      </c>
      <c r="C1612" s="22" t="s">
        <v>791</v>
      </c>
      <c r="D1612" s="18" t="s">
        <v>930</v>
      </c>
      <c r="E1612" s="16" t="s">
        <v>934</v>
      </c>
    </row>
    <row r="1613" spans="1:5">
      <c r="A1613" s="16" t="str">
        <f t="shared" si="25"/>
        <v>福岡県北九州市八幡東区</v>
      </c>
      <c r="B1613" s="21" t="s">
        <v>933</v>
      </c>
      <c r="C1613" s="22" t="s">
        <v>791</v>
      </c>
      <c r="D1613" s="18" t="s">
        <v>930</v>
      </c>
      <c r="E1613" s="16" t="s">
        <v>932</v>
      </c>
    </row>
    <row r="1614" spans="1:5">
      <c r="A1614" s="16" t="str">
        <f t="shared" si="25"/>
        <v>福岡県北九州市八幡西区</v>
      </c>
      <c r="B1614" s="21" t="s">
        <v>931</v>
      </c>
      <c r="C1614" s="22" t="s">
        <v>791</v>
      </c>
      <c r="D1614" s="18" t="s">
        <v>930</v>
      </c>
      <c r="E1614" s="16" t="s">
        <v>929</v>
      </c>
    </row>
    <row r="1615" spans="1:5">
      <c r="A1615" s="16" t="str">
        <f t="shared" si="25"/>
        <v>福岡県福岡市東区</v>
      </c>
      <c r="B1615" s="21" t="s">
        <v>928</v>
      </c>
      <c r="C1615" s="22" t="s">
        <v>791</v>
      </c>
      <c r="D1615" s="18" t="s">
        <v>919</v>
      </c>
      <c r="E1615" s="16" t="s">
        <v>693</v>
      </c>
    </row>
    <row r="1616" spans="1:5">
      <c r="A1616" s="16" t="str">
        <f t="shared" si="25"/>
        <v>福岡県福岡市博多区</v>
      </c>
      <c r="B1616" s="21" t="s">
        <v>927</v>
      </c>
      <c r="C1616" s="22" t="s">
        <v>791</v>
      </c>
      <c r="D1616" s="18" t="s">
        <v>919</v>
      </c>
      <c r="E1616" s="16" t="s">
        <v>926</v>
      </c>
    </row>
    <row r="1617" spans="1:5">
      <c r="A1617" s="16" t="str">
        <f t="shared" si="25"/>
        <v>福岡県福岡市中央区</v>
      </c>
      <c r="B1617" s="21" t="s">
        <v>925</v>
      </c>
      <c r="C1617" s="22" t="s">
        <v>791</v>
      </c>
      <c r="D1617" s="18" t="s">
        <v>919</v>
      </c>
      <c r="E1617" s="16" t="s">
        <v>694</v>
      </c>
    </row>
    <row r="1618" spans="1:5">
      <c r="A1618" s="16" t="str">
        <f t="shared" si="25"/>
        <v>福岡県福岡市南区</v>
      </c>
      <c r="B1618" s="21" t="s">
        <v>924</v>
      </c>
      <c r="C1618" s="22" t="s">
        <v>791</v>
      </c>
      <c r="D1618" s="18" t="s">
        <v>919</v>
      </c>
      <c r="E1618" s="16" t="s">
        <v>691</v>
      </c>
    </row>
    <row r="1619" spans="1:5">
      <c r="A1619" s="16" t="str">
        <f t="shared" si="25"/>
        <v>福岡県福岡市西区</v>
      </c>
      <c r="B1619" s="21" t="s">
        <v>923</v>
      </c>
      <c r="C1619" s="22" t="s">
        <v>791</v>
      </c>
      <c r="D1619" s="18" t="s">
        <v>919</v>
      </c>
      <c r="E1619" s="16" t="s">
        <v>692</v>
      </c>
    </row>
    <row r="1620" spans="1:5">
      <c r="A1620" s="16" t="str">
        <f t="shared" si="25"/>
        <v>福岡県福岡市城南区</v>
      </c>
      <c r="B1620" s="21" t="s">
        <v>922</v>
      </c>
      <c r="C1620" s="22" t="s">
        <v>791</v>
      </c>
      <c r="D1620" s="18" t="s">
        <v>919</v>
      </c>
      <c r="E1620" s="16" t="s">
        <v>921</v>
      </c>
    </row>
    <row r="1621" spans="1:5">
      <c r="A1621" s="16" t="str">
        <f t="shared" si="25"/>
        <v>福岡県福岡市早良区</v>
      </c>
      <c r="B1621" s="21" t="s">
        <v>920</v>
      </c>
      <c r="C1621" s="22" t="s">
        <v>791</v>
      </c>
      <c r="D1621" s="18" t="s">
        <v>919</v>
      </c>
      <c r="E1621" s="16" t="s">
        <v>918</v>
      </c>
    </row>
    <row r="1622" spans="1:5">
      <c r="A1622" s="16" t="str">
        <f t="shared" si="25"/>
        <v>福岡県大牟田市</v>
      </c>
      <c r="B1622" s="19" t="s">
        <v>917</v>
      </c>
      <c r="C1622" s="15" t="s">
        <v>791</v>
      </c>
      <c r="D1622" s="20" t="s">
        <v>916</v>
      </c>
      <c r="E1622" s="15"/>
    </row>
    <row r="1623" spans="1:5">
      <c r="A1623" s="16" t="str">
        <f t="shared" si="25"/>
        <v>福岡県久留米市</v>
      </c>
      <c r="B1623" s="19" t="s">
        <v>915</v>
      </c>
      <c r="C1623" s="15" t="s">
        <v>791</v>
      </c>
      <c r="D1623" s="20" t="s">
        <v>914</v>
      </c>
      <c r="E1623" s="15"/>
    </row>
    <row r="1624" spans="1:5">
      <c r="A1624" s="16" t="str">
        <f t="shared" si="25"/>
        <v>福岡県直方市</v>
      </c>
      <c r="B1624" s="19" t="s">
        <v>913</v>
      </c>
      <c r="C1624" s="15" t="s">
        <v>791</v>
      </c>
      <c r="D1624" s="20" t="s">
        <v>912</v>
      </c>
      <c r="E1624" s="15"/>
    </row>
    <row r="1625" spans="1:5">
      <c r="A1625" s="16" t="str">
        <f t="shared" si="25"/>
        <v>福岡県飯塚市</v>
      </c>
      <c r="B1625" s="19" t="s">
        <v>911</v>
      </c>
      <c r="C1625" s="15" t="s">
        <v>791</v>
      </c>
      <c r="D1625" s="20" t="s">
        <v>910</v>
      </c>
      <c r="E1625" s="15"/>
    </row>
    <row r="1626" spans="1:5">
      <c r="A1626" s="16" t="str">
        <f t="shared" si="25"/>
        <v>福岡県田川市</v>
      </c>
      <c r="B1626" s="19" t="s">
        <v>909</v>
      </c>
      <c r="C1626" s="15" t="s">
        <v>791</v>
      </c>
      <c r="D1626" s="20" t="s">
        <v>908</v>
      </c>
      <c r="E1626" s="15"/>
    </row>
    <row r="1627" spans="1:5">
      <c r="A1627" s="16" t="str">
        <f t="shared" si="25"/>
        <v>福岡県柳川市</v>
      </c>
      <c r="B1627" s="19" t="s">
        <v>907</v>
      </c>
      <c r="C1627" s="15" t="s">
        <v>791</v>
      </c>
      <c r="D1627" s="20" t="s">
        <v>906</v>
      </c>
      <c r="E1627" s="15"/>
    </row>
    <row r="1628" spans="1:5">
      <c r="A1628" s="16" t="str">
        <f t="shared" si="25"/>
        <v>福岡県八女市</v>
      </c>
      <c r="B1628" s="19" t="s">
        <v>905</v>
      </c>
      <c r="C1628" s="15" t="s">
        <v>791</v>
      </c>
      <c r="D1628" s="20" t="s">
        <v>904</v>
      </c>
      <c r="E1628" s="15"/>
    </row>
    <row r="1629" spans="1:5">
      <c r="A1629" s="16" t="str">
        <f t="shared" si="25"/>
        <v>福岡県筑後市</v>
      </c>
      <c r="B1629" s="19" t="s">
        <v>903</v>
      </c>
      <c r="C1629" s="15" t="s">
        <v>791</v>
      </c>
      <c r="D1629" s="20" t="s">
        <v>902</v>
      </c>
      <c r="E1629" s="15"/>
    </row>
    <row r="1630" spans="1:5">
      <c r="A1630" s="16" t="str">
        <f t="shared" si="25"/>
        <v>福岡県大川市</v>
      </c>
      <c r="B1630" s="19" t="s">
        <v>901</v>
      </c>
      <c r="C1630" s="15" t="s">
        <v>791</v>
      </c>
      <c r="D1630" s="20" t="s">
        <v>900</v>
      </c>
      <c r="E1630" s="15"/>
    </row>
    <row r="1631" spans="1:5">
      <c r="A1631" s="16" t="str">
        <f t="shared" si="25"/>
        <v>福岡県行橋市</v>
      </c>
      <c r="B1631" s="19" t="s">
        <v>899</v>
      </c>
      <c r="C1631" s="15" t="s">
        <v>791</v>
      </c>
      <c r="D1631" s="20" t="s">
        <v>898</v>
      </c>
      <c r="E1631" s="15"/>
    </row>
    <row r="1632" spans="1:5">
      <c r="A1632" s="16" t="str">
        <f t="shared" si="25"/>
        <v>福岡県豊前市</v>
      </c>
      <c r="B1632" s="19" t="s">
        <v>897</v>
      </c>
      <c r="C1632" s="15" t="s">
        <v>791</v>
      </c>
      <c r="D1632" s="20" t="s">
        <v>896</v>
      </c>
      <c r="E1632" s="15"/>
    </row>
    <row r="1633" spans="1:5">
      <c r="A1633" s="16" t="str">
        <f t="shared" si="25"/>
        <v>福岡県中間市</v>
      </c>
      <c r="B1633" s="19" t="s">
        <v>895</v>
      </c>
      <c r="C1633" s="15" t="s">
        <v>791</v>
      </c>
      <c r="D1633" s="20" t="s">
        <v>894</v>
      </c>
      <c r="E1633" s="15"/>
    </row>
    <row r="1634" spans="1:5">
      <c r="A1634" s="16" t="str">
        <f t="shared" si="25"/>
        <v>福岡県小郡市</v>
      </c>
      <c r="B1634" s="19" t="s">
        <v>893</v>
      </c>
      <c r="C1634" s="15" t="s">
        <v>791</v>
      </c>
      <c r="D1634" s="20" t="s">
        <v>892</v>
      </c>
      <c r="E1634" s="15"/>
    </row>
    <row r="1635" spans="1:5">
      <c r="A1635" s="16" t="str">
        <f t="shared" si="25"/>
        <v>福岡県筑紫野市</v>
      </c>
      <c r="B1635" s="19" t="s">
        <v>891</v>
      </c>
      <c r="C1635" s="15" t="s">
        <v>791</v>
      </c>
      <c r="D1635" s="20" t="s">
        <v>890</v>
      </c>
      <c r="E1635" s="15"/>
    </row>
    <row r="1636" spans="1:5">
      <c r="A1636" s="16" t="str">
        <f t="shared" si="25"/>
        <v>福岡県春日市</v>
      </c>
      <c r="B1636" s="19" t="s">
        <v>889</v>
      </c>
      <c r="C1636" s="15" t="s">
        <v>791</v>
      </c>
      <c r="D1636" s="20" t="s">
        <v>888</v>
      </c>
      <c r="E1636" s="15"/>
    </row>
    <row r="1637" spans="1:5">
      <c r="A1637" s="16" t="str">
        <f t="shared" si="25"/>
        <v>福岡県大野城市</v>
      </c>
      <c r="B1637" s="19" t="s">
        <v>887</v>
      </c>
      <c r="C1637" s="15" t="s">
        <v>791</v>
      </c>
      <c r="D1637" s="20" t="s">
        <v>886</v>
      </c>
      <c r="E1637" s="15"/>
    </row>
    <row r="1638" spans="1:5">
      <c r="A1638" s="16" t="str">
        <f t="shared" si="25"/>
        <v>福岡県宗像市</v>
      </c>
      <c r="B1638" s="19" t="s">
        <v>885</v>
      </c>
      <c r="C1638" s="15" t="s">
        <v>791</v>
      </c>
      <c r="D1638" s="20" t="s">
        <v>884</v>
      </c>
      <c r="E1638" s="15"/>
    </row>
    <row r="1639" spans="1:5">
      <c r="A1639" s="16" t="str">
        <f t="shared" si="25"/>
        <v>福岡県太宰府市</v>
      </c>
      <c r="B1639" s="19" t="s">
        <v>883</v>
      </c>
      <c r="C1639" s="15" t="s">
        <v>791</v>
      </c>
      <c r="D1639" s="20" t="s">
        <v>882</v>
      </c>
      <c r="E1639" s="15"/>
    </row>
    <row r="1640" spans="1:5">
      <c r="A1640" s="16" t="str">
        <f t="shared" si="25"/>
        <v>福岡県古賀市</v>
      </c>
      <c r="B1640" s="19" t="s">
        <v>881</v>
      </c>
      <c r="C1640" s="15" t="s">
        <v>791</v>
      </c>
      <c r="D1640" s="20" t="s">
        <v>880</v>
      </c>
      <c r="E1640" s="15"/>
    </row>
    <row r="1641" spans="1:5">
      <c r="A1641" s="16" t="str">
        <f t="shared" si="25"/>
        <v>福岡県福津市</v>
      </c>
      <c r="B1641" s="19" t="s">
        <v>879</v>
      </c>
      <c r="C1641" s="15" t="s">
        <v>791</v>
      </c>
      <c r="D1641" s="20" t="s">
        <v>878</v>
      </c>
      <c r="E1641" s="15"/>
    </row>
    <row r="1642" spans="1:5">
      <c r="A1642" s="16" t="str">
        <f t="shared" si="25"/>
        <v>福岡県うきは市</v>
      </c>
      <c r="B1642" s="19" t="s">
        <v>877</v>
      </c>
      <c r="C1642" s="15" t="s">
        <v>791</v>
      </c>
      <c r="D1642" s="20" t="s">
        <v>876</v>
      </c>
      <c r="E1642" s="15"/>
    </row>
    <row r="1643" spans="1:5">
      <c r="A1643" s="16" t="str">
        <f t="shared" si="25"/>
        <v>福岡県宮若市</v>
      </c>
      <c r="B1643" s="19" t="s">
        <v>875</v>
      </c>
      <c r="C1643" s="15" t="s">
        <v>791</v>
      </c>
      <c r="D1643" s="20" t="s">
        <v>874</v>
      </c>
      <c r="E1643" s="15"/>
    </row>
    <row r="1644" spans="1:5">
      <c r="A1644" s="16" t="str">
        <f t="shared" si="25"/>
        <v>福岡県嘉麻市</v>
      </c>
      <c r="B1644" s="19" t="s">
        <v>873</v>
      </c>
      <c r="C1644" s="15" t="s">
        <v>791</v>
      </c>
      <c r="D1644" s="20" t="s">
        <v>872</v>
      </c>
      <c r="E1644" s="15"/>
    </row>
    <row r="1645" spans="1:5">
      <c r="A1645" s="16" t="str">
        <f t="shared" si="25"/>
        <v>福岡県朝倉市</v>
      </c>
      <c r="B1645" s="19" t="s">
        <v>871</v>
      </c>
      <c r="C1645" s="15" t="s">
        <v>791</v>
      </c>
      <c r="D1645" s="20" t="s">
        <v>870</v>
      </c>
      <c r="E1645" s="15"/>
    </row>
    <row r="1646" spans="1:5">
      <c r="A1646" s="16" t="str">
        <f t="shared" si="25"/>
        <v>福岡県みやま市</v>
      </c>
      <c r="B1646" s="19" t="s">
        <v>869</v>
      </c>
      <c r="C1646" s="15" t="s">
        <v>791</v>
      </c>
      <c r="D1646" s="20" t="s">
        <v>868</v>
      </c>
      <c r="E1646" s="15"/>
    </row>
    <row r="1647" spans="1:5">
      <c r="A1647" s="16" t="str">
        <f t="shared" si="25"/>
        <v>福岡県糸島市</v>
      </c>
      <c r="B1647" s="19" t="s">
        <v>867</v>
      </c>
      <c r="C1647" s="15" t="s">
        <v>791</v>
      </c>
      <c r="D1647" s="20" t="s">
        <v>866</v>
      </c>
      <c r="E1647" s="15"/>
    </row>
    <row r="1648" spans="1:5">
      <c r="A1648" s="16" t="str">
        <f t="shared" si="25"/>
        <v>福岡県那珂川市</v>
      </c>
      <c r="B1648" s="19" t="s">
        <v>865</v>
      </c>
      <c r="C1648" s="15" t="s">
        <v>864</v>
      </c>
      <c r="D1648" s="20" t="s">
        <v>863</v>
      </c>
      <c r="E1648" s="15"/>
    </row>
    <row r="1649" spans="1:5">
      <c r="A1649" s="16" t="str">
        <f t="shared" si="25"/>
        <v>福岡県糟屋郡宇美町</v>
      </c>
      <c r="B1649" s="19" t="s">
        <v>862</v>
      </c>
      <c r="C1649" s="15" t="s">
        <v>791</v>
      </c>
      <c r="D1649" s="20" t="s">
        <v>849</v>
      </c>
      <c r="E1649" s="15" t="s">
        <v>861</v>
      </c>
    </row>
    <row r="1650" spans="1:5">
      <c r="A1650" s="16" t="str">
        <f t="shared" si="25"/>
        <v>福岡県糟屋郡篠栗町</v>
      </c>
      <c r="B1650" s="19" t="s">
        <v>860</v>
      </c>
      <c r="C1650" s="15" t="s">
        <v>791</v>
      </c>
      <c r="D1650" s="20" t="s">
        <v>849</v>
      </c>
      <c r="E1650" s="15" t="s">
        <v>859</v>
      </c>
    </row>
    <row r="1651" spans="1:5">
      <c r="A1651" s="16" t="str">
        <f t="shared" si="25"/>
        <v>福岡県糟屋郡志免町</v>
      </c>
      <c r="B1651" s="19" t="s">
        <v>858</v>
      </c>
      <c r="C1651" s="15" t="s">
        <v>791</v>
      </c>
      <c r="D1651" s="20" t="s">
        <v>849</v>
      </c>
      <c r="E1651" s="15" t="s">
        <v>857</v>
      </c>
    </row>
    <row r="1652" spans="1:5">
      <c r="A1652" s="16" t="str">
        <f t="shared" si="25"/>
        <v>福岡県糟屋郡須恵町</v>
      </c>
      <c r="B1652" s="19" t="s">
        <v>856</v>
      </c>
      <c r="C1652" s="15" t="s">
        <v>791</v>
      </c>
      <c r="D1652" s="20" t="s">
        <v>849</v>
      </c>
      <c r="E1652" s="15" t="s">
        <v>855</v>
      </c>
    </row>
    <row r="1653" spans="1:5">
      <c r="A1653" s="16" t="str">
        <f t="shared" si="25"/>
        <v>福岡県糟屋郡新宮町</v>
      </c>
      <c r="B1653" s="19" t="s">
        <v>854</v>
      </c>
      <c r="C1653" s="15" t="s">
        <v>791</v>
      </c>
      <c r="D1653" s="20" t="s">
        <v>849</v>
      </c>
      <c r="E1653" s="15" t="s">
        <v>853</v>
      </c>
    </row>
    <row r="1654" spans="1:5">
      <c r="A1654" s="16" t="str">
        <f t="shared" si="25"/>
        <v>福岡県糟屋郡久山町</v>
      </c>
      <c r="B1654" s="19" t="s">
        <v>852</v>
      </c>
      <c r="C1654" s="15" t="s">
        <v>791</v>
      </c>
      <c r="D1654" s="20" t="s">
        <v>849</v>
      </c>
      <c r="E1654" s="15" t="s">
        <v>851</v>
      </c>
    </row>
    <row r="1655" spans="1:5">
      <c r="A1655" s="16" t="str">
        <f t="shared" si="25"/>
        <v>福岡県糟屋郡粕屋町</v>
      </c>
      <c r="B1655" s="19" t="s">
        <v>850</v>
      </c>
      <c r="C1655" s="15" t="s">
        <v>791</v>
      </c>
      <c r="D1655" s="20" t="s">
        <v>849</v>
      </c>
      <c r="E1655" s="15" t="s">
        <v>848</v>
      </c>
    </row>
    <row r="1656" spans="1:5">
      <c r="A1656" s="16" t="str">
        <f t="shared" si="25"/>
        <v>福岡県遠賀郡芦屋町</v>
      </c>
      <c r="B1656" s="19" t="s">
        <v>847</v>
      </c>
      <c r="C1656" s="15" t="s">
        <v>791</v>
      </c>
      <c r="D1656" s="20" t="s">
        <v>840</v>
      </c>
      <c r="E1656" s="15" t="s">
        <v>846</v>
      </c>
    </row>
    <row r="1657" spans="1:5">
      <c r="A1657" s="16" t="str">
        <f t="shared" si="25"/>
        <v>福岡県遠賀郡水巻町</v>
      </c>
      <c r="B1657" s="19" t="s">
        <v>845</v>
      </c>
      <c r="C1657" s="15" t="s">
        <v>791</v>
      </c>
      <c r="D1657" s="20" t="s">
        <v>840</v>
      </c>
      <c r="E1657" s="15" t="s">
        <v>844</v>
      </c>
    </row>
    <row r="1658" spans="1:5">
      <c r="A1658" s="16" t="str">
        <f t="shared" si="25"/>
        <v>福岡県遠賀郡岡垣町</v>
      </c>
      <c r="B1658" s="19" t="s">
        <v>843</v>
      </c>
      <c r="C1658" s="15" t="s">
        <v>791</v>
      </c>
      <c r="D1658" s="20" t="s">
        <v>840</v>
      </c>
      <c r="E1658" s="15" t="s">
        <v>842</v>
      </c>
    </row>
    <row r="1659" spans="1:5">
      <c r="A1659" s="16" t="str">
        <f t="shared" si="25"/>
        <v>福岡県遠賀郡遠賀町</v>
      </c>
      <c r="B1659" s="19" t="s">
        <v>841</v>
      </c>
      <c r="C1659" s="15" t="s">
        <v>791</v>
      </c>
      <c r="D1659" s="20" t="s">
        <v>840</v>
      </c>
      <c r="E1659" s="15" t="s">
        <v>839</v>
      </c>
    </row>
    <row r="1660" spans="1:5">
      <c r="A1660" s="16" t="str">
        <f t="shared" si="25"/>
        <v>福岡県鞍手郡小竹町</v>
      </c>
      <c r="B1660" s="19" t="s">
        <v>838</v>
      </c>
      <c r="C1660" s="15" t="s">
        <v>791</v>
      </c>
      <c r="D1660" s="20" t="s">
        <v>835</v>
      </c>
      <c r="E1660" s="15" t="s">
        <v>837</v>
      </c>
    </row>
    <row r="1661" spans="1:5">
      <c r="A1661" s="16" t="str">
        <f t="shared" si="25"/>
        <v>福岡県鞍手郡鞍手町</v>
      </c>
      <c r="B1661" s="19" t="s">
        <v>836</v>
      </c>
      <c r="C1661" s="15" t="s">
        <v>791</v>
      </c>
      <c r="D1661" s="20" t="s">
        <v>835</v>
      </c>
      <c r="E1661" s="15" t="s">
        <v>834</v>
      </c>
    </row>
    <row r="1662" spans="1:5">
      <c r="A1662" s="16" t="str">
        <f t="shared" si="25"/>
        <v>福岡県嘉穂郡桂川町</v>
      </c>
      <c r="B1662" s="19" t="s">
        <v>833</v>
      </c>
      <c r="C1662" s="15" t="s">
        <v>791</v>
      </c>
      <c r="D1662" s="20" t="s">
        <v>832</v>
      </c>
      <c r="E1662" s="15" t="s">
        <v>831</v>
      </c>
    </row>
    <row r="1663" spans="1:5">
      <c r="A1663" s="16" t="str">
        <f t="shared" si="25"/>
        <v>福岡県朝倉郡筑前町</v>
      </c>
      <c r="B1663" s="19" t="s">
        <v>830</v>
      </c>
      <c r="C1663" s="15" t="s">
        <v>791</v>
      </c>
      <c r="D1663" s="20" t="s">
        <v>827</v>
      </c>
      <c r="E1663" s="15" t="s">
        <v>829</v>
      </c>
    </row>
    <row r="1664" spans="1:5">
      <c r="A1664" s="16" t="str">
        <f t="shared" si="25"/>
        <v>福岡県朝倉郡東峰村</v>
      </c>
      <c r="B1664" s="19" t="s">
        <v>828</v>
      </c>
      <c r="C1664" s="15" t="s">
        <v>791</v>
      </c>
      <c r="D1664" s="20" t="s">
        <v>827</v>
      </c>
      <c r="E1664" s="15" t="s">
        <v>826</v>
      </c>
    </row>
    <row r="1665" spans="1:5">
      <c r="A1665" s="16" t="str">
        <f t="shared" si="25"/>
        <v>福岡県三井郡大刀洗町</v>
      </c>
      <c r="B1665" s="19" t="s">
        <v>825</v>
      </c>
      <c r="C1665" s="15" t="s">
        <v>791</v>
      </c>
      <c r="D1665" s="20" t="s">
        <v>824</v>
      </c>
      <c r="E1665" s="15" t="s">
        <v>823</v>
      </c>
    </row>
    <row r="1666" spans="1:5">
      <c r="A1666" s="16" t="str">
        <f t="shared" ref="A1666:A1729" si="26">C1666&amp;D1666&amp;E1666</f>
        <v>福岡県三潴郡大木町</v>
      </c>
      <c r="B1666" s="19" t="s">
        <v>822</v>
      </c>
      <c r="C1666" s="15" t="s">
        <v>791</v>
      </c>
      <c r="D1666" s="20" t="s">
        <v>821</v>
      </c>
      <c r="E1666" s="15" t="s">
        <v>820</v>
      </c>
    </row>
    <row r="1667" spans="1:5">
      <c r="A1667" s="16" t="str">
        <f t="shared" si="26"/>
        <v>福岡県八女郡広川町</v>
      </c>
      <c r="B1667" s="19" t="s">
        <v>819</v>
      </c>
      <c r="C1667" s="15" t="s">
        <v>791</v>
      </c>
      <c r="D1667" s="20" t="s">
        <v>818</v>
      </c>
      <c r="E1667" s="15" t="s">
        <v>817</v>
      </c>
    </row>
    <row r="1668" spans="1:5">
      <c r="A1668" s="16" t="str">
        <f t="shared" si="26"/>
        <v>福岡県田川郡香春町</v>
      </c>
      <c r="B1668" s="19" t="s">
        <v>816</v>
      </c>
      <c r="C1668" s="15" t="s">
        <v>791</v>
      </c>
      <c r="D1668" s="20" t="s">
        <v>803</v>
      </c>
      <c r="E1668" s="15" t="s">
        <v>815</v>
      </c>
    </row>
    <row r="1669" spans="1:5">
      <c r="A1669" s="16" t="str">
        <f t="shared" si="26"/>
        <v>福岡県田川郡添田町</v>
      </c>
      <c r="B1669" s="19" t="s">
        <v>814</v>
      </c>
      <c r="C1669" s="15" t="s">
        <v>791</v>
      </c>
      <c r="D1669" s="20" t="s">
        <v>803</v>
      </c>
      <c r="E1669" s="15" t="s">
        <v>813</v>
      </c>
    </row>
    <row r="1670" spans="1:5">
      <c r="A1670" s="16" t="str">
        <f t="shared" si="26"/>
        <v>福岡県田川郡糸田町</v>
      </c>
      <c r="B1670" s="19" t="s">
        <v>812</v>
      </c>
      <c r="C1670" s="15" t="s">
        <v>791</v>
      </c>
      <c r="D1670" s="20" t="s">
        <v>803</v>
      </c>
      <c r="E1670" s="15" t="s">
        <v>811</v>
      </c>
    </row>
    <row r="1671" spans="1:5">
      <c r="A1671" s="16" t="str">
        <f t="shared" si="26"/>
        <v>福岡県田川郡川崎町</v>
      </c>
      <c r="B1671" s="19" t="s">
        <v>810</v>
      </c>
      <c r="C1671" s="15" t="s">
        <v>791</v>
      </c>
      <c r="D1671" s="20" t="s">
        <v>803</v>
      </c>
      <c r="E1671" s="15" t="s">
        <v>809</v>
      </c>
    </row>
    <row r="1672" spans="1:5">
      <c r="A1672" s="16" t="str">
        <f t="shared" si="26"/>
        <v>福岡県田川郡大任町</v>
      </c>
      <c r="B1672" s="19" t="s">
        <v>808</v>
      </c>
      <c r="C1672" s="15" t="s">
        <v>791</v>
      </c>
      <c r="D1672" s="20" t="s">
        <v>803</v>
      </c>
      <c r="E1672" s="15" t="s">
        <v>807</v>
      </c>
    </row>
    <row r="1673" spans="1:5">
      <c r="A1673" s="16" t="str">
        <f t="shared" si="26"/>
        <v>福岡県田川郡赤村</v>
      </c>
      <c r="B1673" s="19" t="s">
        <v>806</v>
      </c>
      <c r="C1673" s="15" t="s">
        <v>791</v>
      </c>
      <c r="D1673" s="20" t="s">
        <v>803</v>
      </c>
      <c r="E1673" s="15" t="s">
        <v>805</v>
      </c>
    </row>
    <row r="1674" spans="1:5">
      <c r="A1674" s="16" t="str">
        <f t="shared" si="26"/>
        <v>福岡県田川郡福智町</v>
      </c>
      <c r="B1674" s="19" t="s">
        <v>804</v>
      </c>
      <c r="C1674" s="15" t="s">
        <v>791</v>
      </c>
      <c r="D1674" s="20" t="s">
        <v>803</v>
      </c>
      <c r="E1674" s="15" t="s">
        <v>802</v>
      </c>
    </row>
    <row r="1675" spans="1:5">
      <c r="A1675" s="16" t="str">
        <f t="shared" si="26"/>
        <v>福岡県京都郡苅田町</v>
      </c>
      <c r="B1675" s="19" t="s">
        <v>801</v>
      </c>
      <c r="C1675" s="15" t="s">
        <v>791</v>
      </c>
      <c r="D1675" s="20" t="s">
        <v>798</v>
      </c>
      <c r="E1675" s="15" t="s">
        <v>800</v>
      </c>
    </row>
    <row r="1676" spans="1:5">
      <c r="A1676" s="16" t="str">
        <f t="shared" si="26"/>
        <v>福岡県京都郡みやこ町</v>
      </c>
      <c r="B1676" s="19" t="s">
        <v>799</v>
      </c>
      <c r="C1676" s="15" t="s">
        <v>791</v>
      </c>
      <c r="D1676" s="20" t="s">
        <v>798</v>
      </c>
      <c r="E1676" s="15" t="s">
        <v>797</v>
      </c>
    </row>
    <row r="1677" spans="1:5">
      <c r="A1677" s="16" t="str">
        <f t="shared" si="26"/>
        <v>福岡県築上郡吉富町</v>
      </c>
      <c r="B1677" s="19" t="s">
        <v>796</v>
      </c>
      <c r="C1677" s="15" t="s">
        <v>791</v>
      </c>
      <c r="D1677" s="20" t="s">
        <v>790</v>
      </c>
      <c r="E1677" s="15" t="s">
        <v>795</v>
      </c>
    </row>
    <row r="1678" spans="1:5">
      <c r="A1678" s="16" t="str">
        <f t="shared" si="26"/>
        <v>福岡県築上郡上毛町</v>
      </c>
      <c r="B1678" s="19" t="s">
        <v>794</v>
      </c>
      <c r="C1678" s="15" t="s">
        <v>791</v>
      </c>
      <c r="D1678" s="20" t="s">
        <v>790</v>
      </c>
      <c r="E1678" s="15" t="s">
        <v>793</v>
      </c>
    </row>
    <row r="1679" spans="1:5">
      <c r="A1679" s="16" t="str">
        <f t="shared" si="26"/>
        <v>福岡県築上郡築上町</v>
      </c>
      <c r="B1679" s="19" t="s">
        <v>792</v>
      </c>
      <c r="C1679" s="15" t="s">
        <v>791</v>
      </c>
      <c r="D1679" s="20" t="s">
        <v>790</v>
      </c>
      <c r="E1679" s="15" t="s">
        <v>789</v>
      </c>
    </row>
    <row r="1680" spans="1:5">
      <c r="A1680" s="16" t="str">
        <f t="shared" si="26"/>
        <v>佐賀県佐賀市</v>
      </c>
      <c r="B1680" s="19" t="s">
        <v>788</v>
      </c>
      <c r="C1680" s="15" t="s">
        <v>744</v>
      </c>
      <c r="D1680" s="20" t="s">
        <v>787</v>
      </c>
      <c r="E1680" s="15"/>
    </row>
    <row r="1681" spans="1:5">
      <c r="A1681" s="16" t="str">
        <f t="shared" si="26"/>
        <v>佐賀県唐津市</v>
      </c>
      <c r="B1681" s="19" t="s">
        <v>786</v>
      </c>
      <c r="C1681" s="15" t="s">
        <v>744</v>
      </c>
      <c r="D1681" s="20" t="s">
        <v>785</v>
      </c>
      <c r="E1681" s="15"/>
    </row>
    <row r="1682" spans="1:5">
      <c r="A1682" s="16" t="str">
        <f t="shared" si="26"/>
        <v>佐賀県鳥栖市</v>
      </c>
      <c r="B1682" s="19" t="s">
        <v>784</v>
      </c>
      <c r="C1682" s="15" t="s">
        <v>744</v>
      </c>
      <c r="D1682" s="20" t="s">
        <v>783</v>
      </c>
      <c r="E1682" s="15"/>
    </row>
    <row r="1683" spans="1:5">
      <c r="A1683" s="16" t="str">
        <f t="shared" si="26"/>
        <v>佐賀県多久市</v>
      </c>
      <c r="B1683" s="19" t="s">
        <v>782</v>
      </c>
      <c r="C1683" s="15" t="s">
        <v>744</v>
      </c>
      <c r="D1683" s="20" t="s">
        <v>781</v>
      </c>
      <c r="E1683" s="15"/>
    </row>
    <row r="1684" spans="1:5">
      <c r="A1684" s="16" t="str">
        <f t="shared" si="26"/>
        <v>佐賀県伊万里市</v>
      </c>
      <c r="B1684" s="19" t="s">
        <v>780</v>
      </c>
      <c r="C1684" s="15" t="s">
        <v>744</v>
      </c>
      <c r="D1684" s="20" t="s">
        <v>779</v>
      </c>
      <c r="E1684" s="15"/>
    </row>
    <row r="1685" spans="1:5">
      <c r="A1685" s="16" t="str">
        <f t="shared" si="26"/>
        <v>佐賀県武雄市</v>
      </c>
      <c r="B1685" s="19" t="s">
        <v>778</v>
      </c>
      <c r="C1685" s="15" t="s">
        <v>744</v>
      </c>
      <c r="D1685" s="20" t="s">
        <v>777</v>
      </c>
      <c r="E1685" s="15"/>
    </row>
    <row r="1686" spans="1:5">
      <c r="A1686" s="16" t="str">
        <f t="shared" si="26"/>
        <v>佐賀県鹿島市</v>
      </c>
      <c r="B1686" s="19" t="s">
        <v>776</v>
      </c>
      <c r="C1686" s="15" t="s">
        <v>744</v>
      </c>
      <c r="D1686" s="20" t="s">
        <v>775</v>
      </c>
      <c r="E1686" s="15"/>
    </row>
    <row r="1687" spans="1:5">
      <c r="A1687" s="16" t="str">
        <f t="shared" si="26"/>
        <v>佐賀県小城市</v>
      </c>
      <c r="B1687" s="19" t="s">
        <v>774</v>
      </c>
      <c r="C1687" s="15" t="s">
        <v>744</v>
      </c>
      <c r="D1687" s="20" t="s">
        <v>773</v>
      </c>
      <c r="E1687" s="15"/>
    </row>
    <row r="1688" spans="1:5">
      <c r="A1688" s="16" t="str">
        <f t="shared" si="26"/>
        <v>佐賀県嬉野市</v>
      </c>
      <c r="B1688" s="19" t="s">
        <v>772</v>
      </c>
      <c r="C1688" s="15" t="s">
        <v>744</v>
      </c>
      <c r="D1688" s="20" t="s">
        <v>771</v>
      </c>
      <c r="E1688" s="15"/>
    </row>
    <row r="1689" spans="1:5">
      <c r="A1689" s="16" t="str">
        <f t="shared" si="26"/>
        <v>佐賀県神埼市</v>
      </c>
      <c r="B1689" s="19" t="s">
        <v>770</v>
      </c>
      <c r="C1689" s="15" t="s">
        <v>744</v>
      </c>
      <c r="D1689" s="20" t="s">
        <v>769</v>
      </c>
      <c r="E1689" s="15"/>
    </row>
    <row r="1690" spans="1:5">
      <c r="A1690" s="16" t="str">
        <f t="shared" si="26"/>
        <v>佐賀県神埼郡吉野ヶ里町</v>
      </c>
      <c r="B1690" s="19" t="s">
        <v>768</v>
      </c>
      <c r="C1690" s="15" t="s">
        <v>744</v>
      </c>
      <c r="D1690" s="20" t="s">
        <v>767</v>
      </c>
      <c r="E1690" s="15" t="s">
        <v>766</v>
      </c>
    </row>
    <row r="1691" spans="1:5">
      <c r="A1691" s="16" t="str">
        <f t="shared" si="26"/>
        <v>佐賀県三養基郡基山町</v>
      </c>
      <c r="B1691" s="19" t="s">
        <v>765</v>
      </c>
      <c r="C1691" s="15" t="s">
        <v>744</v>
      </c>
      <c r="D1691" s="20" t="s">
        <v>760</v>
      </c>
      <c r="E1691" s="15" t="s">
        <v>764</v>
      </c>
    </row>
    <row r="1692" spans="1:5">
      <c r="A1692" s="16" t="str">
        <f t="shared" si="26"/>
        <v>佐賀県三養基郡上峰町</v>
      </c>
      <c r="B1692" s="19" t="s">
        <v>763</v>
      </c>
      <c r="C1692" s="15" t="s">
        <v>744</v>
      </c>
      <c r="D1692" s="20" t="s">
        <v>760</v>
      </c>
      <c r="E1692" s="15" t="s">
        <v>762</v>
      </c>
    </row>
    <row r="1693" spans="1:5">
      <c r="A1693" s="16" t="str">
        <f t="shared" si="26"/>
        <v>佐賀県三養基郡みやき町</v>
      </c>
      <c r="B1693" s="19" t="s">
        <v>761</v>
      </c>
      <c r="C1693" s="15" t="s">
        <v>744</v>
      </c>
      <c r="D1693" s="20" t="s">
        <v>760</v>
      </c>
      <c r="E1693" s="15" t="s">
        <v>759</v>
      </c>
    </row>
    <row r="1694" spans="1:5">
      <c r="A1694" s="16" t="str">
        <f t="shared" si="26"/>
        <v>佐賀県東松浦郡玄海町</v>
      </c>
      <c r="B1694" s="19" t="s">
        <v>758</v>
      </c>
      <c r="C1694" s="15" t="s">
        <v>744</v>
      </c>
      <c r="D1694" s="20" t="s">
        <v>757</v>
      </c>
      <c r="E1694" s="15" t="s">
        <v>756</v>
      </c>
    </row>
    <row r="1695" spans="1:5">
      <c r="A1695" s="16" t="str">
        <f t="shared" si="26"/>
        <v>佐賀県西松浦郡有田町</v>
      </c>
      <c r="B1695" s="19" t="s">
        <v>755</v>
      </c>
      <c r="C1695" s="15" t="s">
        <v>744</v>
      </c>
      <c r="D1695" s="20" t="s">
        <v>754</v>
      </c>
      <c r="E1695" s="15" t="s">
        <v>753</v>
      </c>
    </row>
    <row r="1696" spans="1:5">
      <c r="A1696" s="16" t="str">
        <f t="shared" si="26"/>
        <v>佐賀県杵島郡大町町</v>
      </c>
      <c r="B1696" s="19" t="s">
        <v>752</v>
      </c>
      <c r="C1696" s="15" t="s">
        <v>744</v>
      </c>
      <c r="D1696" s="20" t="s">
        <v>747</v>
      </c>
      <c r="E1696" s="15" t="s">
        <v>751</v>
      </c>
    </row>
    <row r="1697" spans="1:5">
      <c r="A1697" s="16" t="str">
        <f t="shared" si="26"/>
        <v>佐賀県杵島郡江北町</v>
      </c>
      <c r="B1697" s="19" t="s">
        <v>750</v>
      </c>
      <c r="C1697" s="15" t="s">
        <v>744</v>
      </c>
      <c r="D1697" s="20" t="s">
        <v>747</v>
      </c>
      <c r="E1697" s="15" t="s">
        <v>749</v>
      </c>
    </row>
    <row r="1698" spans="1:5">
      <c r="A1698" s="16" t="str">
        <f t="shared" si="26"/>
        <v>佐賀県杵島郡白石町</v>
      </c>
      <c r="B1698" s="19" t="s">
        <v>748</v>
      </c>
      <c r="C1698" s="15" t="s">
        <v>744</v>
      </c>
      <c r="D1698" s="20" t="s">
        <v>747</v>
      </c>
      <c r="E1698" s="15" t="s">
        <v>746</v>
      </c>
    </row>
    <row r="1699" spans="1:5">
      <c r="A1699" s="16" t="str">
        <f t="shared" si="26"/>
        <v>佐賀県藤津郡太良町</v>
      </c>
      <c r="B1699" s="19" t="s">
        <v>745</v>
      </c>
      <c r="C1699" s="15" t="s">
        <v>744</v>
      </c>
      <c r="D1699" s="20" t="s">
        <v>743</v>
      </c>
      <c r="E1699" s="15" t="s">
        <v>742</v>
      </c>
    </row>
    <row r="1700" spans="1:5">
      <c r="A1700" s="16" t="str">
        <f t="shared" si="26"/>
        <v>長崎県長崎市</v>
      </c>
      <c r="B1700" s="19" t="s">
        <v>741</v>
      </c>
      <c r="C1700" s="15" t="s">
        <v>697</v>
      </c>
      <c r="D1700" s="20" t="s">
        <v>740</v>
      </c>
      <c r="E1700" s="15"/>
    </row>
    <row r="1701" spans="1:5">
      <c r="A1701" s="16" t="str">
        <f t="shared" si="26"/>
        <v>長崎県佐世保市</v>
      </c>
      <c r="B1701" s="19" t="s">
        <v>739</v>
      </c>
      <c r="C1701" s="15" t="s">
        <v>697</v>
      </c>
      <c r="D1701" s="20" t="s">
        <v>738</v>
      </c>
      <c r="E1701" s="15"/>
    </row>
    <row r="1702" spans="1:5">
      <c r="A1702" s="16" t="str">
        <f t="shared" si="26"/>
        <v>長崎県島原市</v>
      </c>
      <c r="B1702" s="19" t="s">
        <v>737</v>
      </c>
      <c r="C1702" s="15" t="s">
        <v>697</v>
      </c>
      <c r="D1702" s="20" t="s">
        <v>736</v>
      </c>
      <c r="E1702" s="15"/>
    </row>
    <row r="1703" spans="1:5">
      <c r="A1703" s="16" t="str">
        <f t="shared" si="26"/>
        <v>長崎県諫早市</v>
      </c>
      <c r="B1703" s="19" t="s">
        <v>735</v>
      </c>
      <c r="C1703" s="15" t="s">
        <v>697</v>
      </c>
      <c r="D1703" s="20" t="s">
        <v>734</v>
      </c>
      <c r="E1703" s="15"/>
    </row>
    <row r="1704" spans="1:5">
      <c r="A1704" s="16" t="str">
        <f t="shared" si="26"/>
        <v>長崎県大村市</v>
      </c>
      <c r="B1704" s="19" t="s">
        <v>733</v>
      </c>
      <c r="C1704" s="15" t="s">
        <v>697</v>
      </c>
      <c r="D1704" s="20" t="s">
        <v>732</v>
      </c>
      <c r="E1704" s="15"/>
    </row>
    <row r="1705" spans="1:5">
      <c r="A1705" s="16" t="str">
        <f t="shared" si="26"/>
        <v>長崎県平戸市</v>
      </c>
      <c r="B1705" s="19" t="s">
        <v>731</v>
      </c>
      <c r="C1705" s="15" t="s">
        <v>697</v>
      </c>
      <c r="D1705" s="20" t="s">
        <v>730</v>
      </c>
      <c r="E1705" s="15"/>
    </row>
    <row r="1706" spans="1:5">
      <c r="A1706" s="16" t="str">
        <f t="shared" si="26"/>
        <v>長崎県松浦市</v>
      </c>
      <c r="B1706" s="19" t="s">
        <v>729</v>
      </c>
      <c r="C1706" s="15" t="s">
        <v>697</v>
      </c>
      <c r="D1706" s="20" t="s">
        <v>728</v>
      </c>
      <c r="E1706" s="15"/>
    </row>
    <row r="1707" spans="1:5">
      <c r="A1707" s="16" t="str">
        <f t="shared" si="26"/>
        <v>長崎県対馬市</v>
      </c>
      <c r="B1707" s="19" t="s">
        <v>727</v>
      </c>
      <c r="C1707" s="15" t="s">
        <v>697</v>
      </c>
      <c r="D1707" s="20" t="s">
        <v>726</v>
      </c>
      <c r="E1707" s="15"/>
    </row>
    <row r="1708" spans="1:5">
      <c r="A1708" s="16" t="str">
        <f t="shared" si="26"/>
        <v>長崎県壱岐市</v>
      </c>
      <c r="B1708" s="19" t="s">
        <v>725</v>
      </c>
      <c r="C1708" s="15" t="s">
        <v>697</v>
      </c>
      <c r="D1708" s="20" t="s">
        <v>724</v>
      </c>
      <c r="E1708" s="15"/>
    </row>
    <row r="1709" spans="1:5">
      <c r="A1709" s="16" t="str">
        <f t="shared" si="26"/>
        <v>長崎県五島市</v>
      </c>
      <c r="B1709" s="19" t="s">
        <v>723</v>
      </c>
      <c r="C1709" s="15" t="s">
        <v>697</v>
      </c>
      <c r="D1709" s="20" t="s">
        <v>722</v>
      </c>
      <c r="E1709" s="15"/>
    </row>
    <row r="1710" spans="1:5">
      <c r="A1710" s="16" t="str">
        <f t="shared" si="26"/>
        <v>長崎県西海市</v>
      </c>
      <c r="B1710" s="19" t="s">
        <v>721</v>
      </c>
      <c r="C1710" s="15" t="s">
        <v>697</v>
      </c>
      <c r="D1710" s="20" t="s">
        <v>720</v>
      </c>
      <c r="E1710" s="15"/>
    </row>
    <row r="1711" spans="1:5">
      <c r="A1711" s="16" t="str">
        <f t="shared" si="26"/>
        <v>長崎県雲仙市</v>
      </c>
      <c r="B1711" s="19" t="s">
        <v>719</v>
      </c>
      <c r="C1711" s="15" t="s">
        <v>697</v>
      </c>
      <c r="D1711" s="20" t="s">
        <v>718</v>
      </c>
      <c r="E1711" s="15"/>
    </row>
    <row r="1712" spans="1:5">
      <c r="A1712" s="16" t="str">
        <f t="shared" si="26"/>
        <v>長崎県南島原市</v>
      </c>
      <c r="B1712" s="19" t="s">
        <v>717</v>
      </c>
      <c r="C1712" s="15" t="s">
        <v>697</v>
      </c>
      <c r="D1712" s="20" t="s">
        <v>716</v>
      </c>
      <c r="E1712" s="15"/>
    </row>
    <row r="1713" spans="1:5">
      <c r="A1713" s="16" t="str">
        <f t="shared" si="26"/>
        <v>長崎県西彼杵郡長与町</v>
      </c>
      <c r="B1713" s="19" t="s">
        <v>715</v>
      </c>
      <c r="C1713" s="15" t="s">
        <v>697</v>
      </c>
      <c r="D1713" s="20" t="s">
        <v>712</v>
      </c>
      <c r="E1713" s="15" t="s">
        <v>714</v>
      </c>
    </row>
    <row r="1714" spans="1:5">
      <c r="A1714" s="16" t="str">
        <f t="shared" si="26"/>
        <v>長崎県西彼杵郡時津町</v>
      </c>
      <c r="B1714" s="19" t="s">
        <v>713</v>
      </c>
      <c r="C1714" s="15" t="s">
        <v>697</v>
      </c>
      <c r="D1714" s="20" t="s">
        <v>712</v>
      </c>
      <c r="E1714" s="15" t="s">
        <v>711</v>
      </c>
    </row>
    <row r="1715" spans="1:5">
      <c r="A1715" s="16" t="str">
        <f t="shared" si="26"/>
        <v>長崎県東彼杵郡東彼杵町</v>
      </c>
      <c r="B1715" s="19" t="s">
        <v>710</v>
      </c>
      <c r="C1715" s="15" t="s">
        <v>697</v>
      </c>
      <c r="D1715" s="20" t="s">
        <v>705</v>
      </c>
      <c r="E1715" s="15" t="s">
        <v>709</v>
      </c>
    </row>
    <row r="1716" spans="1:5">
      <c r="A1716" s="16" t="str">
        <f t="shared" si="26"/>
        <v>長崎県東彼杵郡川棚町</v>
      </c>
      <c r="B1716" s="19" t="s">
        <v>708</v>
      </c>
      <c r="C1716" s="15" t="s">
        <v>697</v>
      </c>
      <c r="D1716" s="20" t="s">
        <v>705</v>
      </c>
      <c r="E1716" s="15" t="s">
        <v>707</v>
      </c>
    </row>
    <row r="1717" spans="1:5">
      <c r="A1717" s="16" t="str">
        <f t="shared" si="26"/>
        <v>長崎県東彼杵郡波佐見町</v>
      </c>
      <c r="B1717" s="19" t="s">
        <v>706</v>
      </c>
      <c r="C1717" s="15" t="s">
        <v>697</v>
      </c>
      <c r="D1717" s="20" t="s">
        <v>705</v>
      </c>
      <c r="E1717" s="15" t="s">
        <v>704</v>
      </c>
    </row>
    <row r="1718" spans="1:5">
      <c r="A1718" s="16" t="str">
        <f t="shared" si="26"/>
        <v>長崎県北松浦郡小値賀町</v>
      </c>
      <c r="B1718" s="19" t="s">
        <v>703</v>
      </c>
      <c r="C1718" s="15" t="s">
        <v>697</v>
      </c>
      <c r="D1718" s="20" t="s">
        <v>700</v>
      </c>
      <c r="E1718" s="15" t="s">
        <v>702</v>
      </c>
    </row>
    <row r="1719" spans="1:5">
      <c r="A1719" s="16" t="str">
        <f t="shared" si="26"/>
        <v>長崎県北松浦郡佐々町</v>
      </c>
      <c r="B1719" s="19" t="s">
        <v>701</v>
      </c>
      <c r="C1719" s="15" t="s">
        <v>697</v>
      </c>
      <c r="D1719" s="20" t="s">
        <v>700</v>
      </c>
      <c r="E1719" s="15" t="s">
        <v>699</v>
      </c>
    </row>
    <row r="1720" spans="1:5">
      <c r="A1720" s="16" t="str">
        <f t="shared" si="26"/>
        <v>長崎県南松浦郡新上五島町</v>
      </c>
      <c r="B1720" s="19" t="s">
        <v>698</v>
      </c>
      <c r="C1720" s="15" t="s">
        <v>697</v>
      </c>
      <c r="D1720" s="20" t="s">
        <v>696</v>
      </c>
      <c r="E1720" s="15" t="s">
        <v>695</v>
      </c>
    </row>
    <row r="1721" spans="1:5">
      <c r="A1721" s="16" t="str">
        <f t="shared" si="26"/>
        <v>熊本県熊本市中央区</v>
      </c>
      <c r="B1721" s="24">
        <v>431010</v>
      </c>
      <c r="C1721" s="22" t="s">
        <v>593</v>
      </c>
      <c r="D1721" s="18" t="s">
        <v>690</v>
      </c>
      <c r="E1721" s="16" t="s">
        <v>694</v>
      </c>
    </row>
    <row r="1722" spans="1:5">
      <c r="A1722" s="16" t="str">
        <f t="shared" si="26"/>
        <v>熊本県熊本市東区</v>
      </c>
      <c r="B1722" s="24">
        <v>431028</v>
      </c>
      <c r="C1722" s="22" t="s">
        <v>593</v>
      </c>
      <c r="D1722" s="18" t="s">
        <v>690</v>
      </c>
      <c r="E1722" s="16" t="s">
        <v>693</v>
      </c>
    </row>
    <row r="1723" spans="1:5">
      <c r="A1723" s="16" t="str">
        <f t="shared" si="26"/>
        <v>熊本県熊本市西区</v>
      </c>
      <c r="B1723" s="24">
        <v>431036</v>
      </c>
      <c r="C1723" s="22" t="s">
        <v>593</v>
      </c>
      <c r="D1723" s="18" t="s">
        <v>690</v>
      </c>
      <c r="E1723" s="16" t="s">
        <v>692</v>
      </c>
    </row>
    <row r="1724" spans="1:5">
      <c r="A1724" s="16" t="str">
        <f t="shared" si="26"/>
        <v>熊本県熊本市南区</v>
      </c>
      <c r="B1724" s="24">
        <v>431044</v>
      </c>
      <c r="C1724" s="22" t="s">
        <v>593</v>
      </c>
      <c r="D1724" s="18" t="s">
        <v>690</v>
      </c>
      <c r="E1724" s="16" t="s">
        <v>691</v>
      </c>
    </row>
    <row r="1725" spans="1:5">
      <c r="A1725" s="16" t="str">
        <f t="shared" si="26"/>
        <v>熊本県熊本市北区</v>
      </c>
      <c r="B1725" s="24">
        <v>431052</v>
      </c>
      <c r="C1725" s="22" t="s">
        <v>593</v>
      </c>
      <c r="D1725" s="18" t="s">
        <v>690</v>
      </c>
      <c r="E1725" s="16" t="s">
        <v>689</v>
      </c>
    </row>
    <row r="1726" spans="1:5">
      <c r="A1726" s="16" t="str">
        <f t="shared" si="26"/>
        <v>熊本県八代市</v>
      </c>
      <c r="B1726" s="19" t="s">
        <v>688</v>
      </c>
      <c r="C1726" s="15" t="s">
        <v>593</v>
      </c>
      <c r="D1726" s="20" t="s">
        <v>687</v>
      </c>
      <c r="E1726" s="15"/>
    </row>
    <row r="1727" spans="1:5">
      <c r="A1727" s="16" t="str">
        <f t="shared" si="26"/>
        <v>熊本県人吉市</v>
      </c>
      <c r="B1727" s="19" t="s">
        <v>686</v>
      </c>
      <c r="C1727" s="15" t="s">
        <v>593</v>
      </c>
      <c r="D1727" s="20" t="s">
        <v>685</v>
      </c>
      <c r="E1727" s="15"/>
    </row>
    <row r="1728" spans="1:5">
      <c r="A1728" s="16" t="str">
        <f t="shared" si="26"/>
        <v>熊本県荒尾市</v>
      </c>
      <c r="B1728" s="19" t="s">
        <v>684</v>
      </c>
      <c r="C1728" s="15" t="s">
        <v>593</v>
      </c>
      <c r="D1728" s="20" t="s">
        <v>683</v>
      </c>
      <c r="E1728" s="15"/>
    </row>
    <row r="1729" spans="1:5">
      <c r="A1729" s="16" t="str">
        <f t="shared" si="26"/>
        <v>熊本県水俣市</v>
      </c>
      <c r="B1729" s="19" t="s">
        <v>682</v>
      </c>
      <c r="C1729" s="15" t="s">
        <v>593</v>
      </c>
      <c r="D1729" s="20" t="s">
        <v>681</v>
      </c>
      <c r="E1729" s="15"/>
    </row>
    <row r="1730" spans="1:5">
      <c r="A1730" s="16" t="str">
        <f t="shared" ref="A1730:A1793" si="27">C1730&amp;D1730&amp;E1730</f>
        <v>熊本県玉名市</v>
      </c>
      <c r="B1730" s="19" t="s">
        <v>680</v>
      </c>
      <c r="C1730" s="15" t="s">
        <v>593</v>
      </c>
      <c r="D1730" s="20" t="s">
        <v>679</v>
      </c>
      <c r="E1730" s="15"/>
    </row>
    <row r="1731" spans="1:5">
      <c r="A1731" s="16" t="str">
        <f t="shared" si="27"/>
        <v>熊本県山鹿市</v>
      </c>
      <c r="B1731" s="19" t="s">
        <v>678</v>
      </c>
      <c r="C1731" s="15" t="s">
        <v>593</v>
      </c>
      <c r="D1731" s="20" t="s">
        <v>677</v>
      </c>
      <c r="E1731" s="15"/>
    </row>
    <row r="1732" spans="1:5">
      <c r="A1732" s="16" t="str">
        <f t="shared" si="27"/>
        <v>熊本県菊池市</v>
      </c>
      <c r="B1732" s="19" t="s">
        <v>676</v>
      </c>
      <c r="C1732" s="15" t="s">
        <v>593</v>
      </c>
      <c r="D1732" s="20" t="s">
        <v>675</v>
      </c>
      <c r="E1732" s="15"/>
    </row>
    <row r="1733" spans="1:5">
      <c r="A1733" s="16" t="str">
        <f t="shared" si="27"/>
        <v>熊本県宇土市</v>
      </c>
      <c r="B1733" s="19" t="s">
        <v>674</v>
      </c>
      <c r="C1733" s="15" t="s">
        <v>593</v>
      </c>
      <c r="D1733" s="20" t="s">
        <v>673</v>
      </c>
      <c r="E1733" s="15"/>
    </row>
    <row r="1734" spans="1:5">
      <c r="A1734" s="16" t="str">
        <f t="shared" si="27"/>
        <v>熊本県上天草市</v>
      </c>
      <c r="B1734" s="19" t="s">
        <v>672</v>
      </c>
      <c r="C1734" s="15" t="s">
        <v>593</v>
      </c>
      <c r="D1734" s="20" t="s">
        <v>671</v>
      </c>
      <c r="E1734" s="15"/>
    </row>
    <row r="1735" spans="1:5">
      <c r="A1735" s="16" t="str">
        <f t="shared" si="27"/>
        <v>熊本県宇城市</v>
      </c>
      <c r="B1735" s="19" t="s">
        <v>670</v>
      </c>
      <c r="C1735" s="15" t="s">
        <v>593</v>
      </c>
      <c r="D1735" s="20" t="s">
        <v>669</v>
      </c>
      <c r="E1735" s="15"/>
    </row>
    <row r="1736" spans="1:5">
      <c r="A1736" s="16" t="str">
        <f t="shared" si="27"/>
        <v>熊本県阿蘇市</v>
      </c>
      <c r="B1736" s="19" t="s">
        <v>668</v>
      </c>
      <c r="C1736" s="15" t="s">
        <v>593</v>
      </c>
      <c r="D1736" s="20" t="s">
        <v>667</v>
      </c>
      <c r="E1736" s="15"/>
    </row>
    <row r="1737" spans="1:5">
      <c r="A1737" s="16" t="str">
        <f t="shared" si="27"/>
        <v>熊本県天草市</v>
      </c>
      <c r="B1737" s="19" t="s">
        <v>666</v>
      </c>
      <c r="C1737" s="15" t="s">
        <v>593</v>
      </c>
      <c r="D1737" s="20" t="s">
        <v>665</v>
      </c>
      <c r="E1737" s="15"/>
    </row>
    <row r="1738" spans="1:5">
      <c r="A1738" s="16" t="str">
        <f t="shared" si="27"/>
        <v>熊本県合志市</v>
      </c>
      <c r="B1738" s="19" t="s">
        <v>664</v>
      </c>
      <c r="C1738" s="15" t="s">
        <v>593</v>
      </c>
      <c r="D1738" s="20" t="s">
        <v>663</v>
      </c>
      <c r="E1738" s="15"/>
    </row>
    <row r="1739" spans="1:5">
      <c r="A1739" s="16" t="str">
        <f t="shared" si="27"/>
        <v>熊本県下益城郡美里町</v>
      </c>
      <c r="B1739" s="19" t="s">
        <v>662</v>
      </c>
      <c r="C1739" s="15" t="s">
        <v>593</v>
      </c>
      <c r="D1739" s="20" t="s">
        <v>661</v>
      </c>
      <c r="E1739" s="15" t="s">
        <v>660</v>
      </c>
    </row>
    <row r="1740" spans="1:5">
      <c r="A1740" s="16" t="str">
        <f t="shared" si="27"/>
        <v>熊本県玉名郡玉東町</v>
      </c>
      <c r="B1740" s="19" t="s">
        <v>659</v>
      </c>
      <c r="C1740" s="15" t="s">
        <v>593</v>
      </c>
      <c r="D1740" s="20" t="s">
        <v>652</v>
      </c>
      <c r="E1740" s="15" t="s">
        <v>658</v>
      </c>
    </row>
    <row r="1741" spans="1:5">
      <c r="A1741" s="16" t="str">
        <f t="shared" si="27"/>
        <v>熊本県玉名郡南関町</v>
      </c>
      <c r="B1741" s="19" t="s">
        <v>657</v>
      </c>
      <c r="C1741" s="15" t="s">
        <v>593</v>
      </c>
      <c r="D1741" s="20" t="s">
        <v>652</v>
      </c>
      <c r="E1741" s="15" t="s">
        <v>656</v>
      </c>
    </row>
    <row r="1742" spans="1:5">
      <c r="A1742" s="16" t="str">
        <f t="shared" si="27"/>
        <v>熊本県玉名郡長洲町</v>
      </c>
      <c r="B1742" s="19" t="s">
        <v>655</v>
      </c>
      <c r="C1742" s="15" t="s">
        <v>593</v>
      </c>
      <c r="D1742" s="20" t="s">
        <v>652</v>
      </c>
      <c r="E1742" s="15" t="s">
        <v>654</v>
      </c>
    </row>
    <row r="1743" spans="1:5">
      <c r="A1743" s="16" t="str">
        <f t="shared" si="27"/>
        <v>熊本県玉名郡和水町</v>
      </c>
      <c r="B1743" s="19" t="s">
        <v>653</v>
      </c>
      <c r="C1743" s="15" t="s">
        <v>593</v>
      </c>
      <c r="D1743" s="20" t="s">
        <v>652</v>
      </c>
      <c r="E1743" s="15" t="s">
        <v>651</v>
      </c>
    </row>
    <row r="1744" spans="1:5">
      <c r="A1744" s="16" t="str">
        <f t="shared" si="27"/>
        <v>熊本県菊池郡大津町</v>
      </c>
      <c r="B1744" s="19" t="s">
        <v>650</v>
      </c>
      <c r="C1744" s="15" t="s">
        <v>593</v>
      </c>
      <c r="D1744" s="20" t="s">
        <v>647</v>
      </c>
      <c r="E1744" s="15" t="s">
        <v>649</v>
      </c>
    </row>
    <row r="1745" spans="1:5">
      <c r="A1745" s="16" t="str">
        <f t="shared" si="27"/>
        <v>熊本県菊池郡菊陽町</v>
      </c>
      <c r="B1745" s="19" t="s">
        <v>648</v>
      </c>
      <c r="C1745" s="15" t="s">
        <v>593</v>
      </c>
      <c r="D1745" s="20" t="s">
        <v>647</v>
      </c>
      <c r="E1745" s="15" t="s">
        <v>646</v>
      </c>
    </row>
    <row r="1746" spans="1:5">
      <c r="A1746" s="16" t="str">
        <f t="shared" si="27"/>
        <v>熊本県阿蘇郡南小国町</v>
      </c>
      <c r="B1746" s="19" t="s">
        <v>645</v>
      </c>
      <c r="C1746" s="15" t="s">
        <v>593</v>
      </c>
      <c r="D1746" s="20" t="s">
        <v>634</v>
      </c>
      <c r="E1746" s="15" t="s">
        <v>644</v>
      </c>
    </row>
    <row r="1747" spans="1:5">
      <c r="A1747" s="16" t="str">
        <f t="shared" si="27"/>
        <v>熊本県阿蘇郡小国町</v>
      </c>
      <c r="B1747" s="19" t="s">
        <v>643</v>
      </c>
      <c r="C1747" s="15" t="s">
        <v>593</v>
      </c>
      <c r="D1747" s="20" t="s">
        <v>634</v>
      </c>
      <c r="E1747" s="15" t="s">
        <v>642</v>
      </c>
    </row>
    <row r="1748" spans="1:5">
      <c r="A1748" s="16" t="str">
        <f t="shared" si="27"/>
        <v>熊本県阿蘇郡産山村</v>
      </c>
      <c r="B1748" s="19" t="s">
        <v>641</v>
      </c>
      <c r="C1748" s="15" t="s">
        <v>593</v>
      </c>
      <c r="D1748" s="20" t="s">
        <v>634</v>
      </c>
      <c r="E1748" s="15" t="s">
        <v>640</v>
      </c>
    </row>
    <row r="1749" spans="1:5">
      <c r="A1749" s="16" t="str">
        <f t="shared" si="27"/>
        <v>熊本県阿蘇郡高森町</v>
      </c>
      <c r="B1749" s="19" t="s">
        <v>639</v>
      </c>
      <c r="C1749" s="15" t="s">
        <v>593</v>
      </c>
      <c r="D1749" s="20" t="s">
        <v>634</v>
      </c>
      <c r="E1749" s="15" t="s">
        <v>638</v>
      </c>
    </row>
    <row r="1750" spans="1:5">
      <c r="A1750" s="16" t="str">
        <f t="shared" si="27"/>
        <v>熊本県阿蘇郡西原村</v>
      </c>
      <c r="B1750" s="19" t="s">
        <v>637</v>
      </c>
      <c r="C1750" s="15" t="s">
        <v>593</v>
      </c>
      <c r="D1750" s="20" t="s">
        <v>634</v>
      </c>
      <c r="E1750" s="15" t="s">
        <v>636</v>
      </c>
    </row>
    <row r="1751" spans="1:5">
      <c r="A1751" s="16" t="str">
        <f t="shared" si="27"/>
        <v>熊本県阿蘇郡南阿蘇村</v>
      </c>
      <c r="B1751" s="19" t="s">
        <v>635</v>
      </c>
      <c r="C1751" s="15" t="s">
        <v>593</v>
      </c>
      <c r="D1751" s="20" t="s">
        <v>634</v>
      </c>
      <c r="E1751" s="15" t="s">
        <v>633</v>
      </c>
    </row>
    <row r="1752" spans="1:5">
      <c r="A1752" s="16" t="str">
        <f t="shared" si="27"/>
        <v>熊本県上益城郡御船町</v>
      </c>
      <c r="B1752" s="19" t="s">
        <v>632</v>
      </c>
      <c r="C1752" s="15" t="s">
        <v>593</v>
      </c>
      <c r="D1752" s="20" t="s">
        <v>623</v>
      </c>
      <c r="E1752" s="15" t="s">
        <v>631</v>
      </c>
    </row>
    <row r="1753" spans="1:5">
      <c r="A1753" s="16" t="str">
        <f t="shared" si="27"/>
        <v>熊本県上益城郡嘉島町</v>
      </c>
      <c r="B1753" s="19" t="s">
        <v>630</v>
      </c>
      <c r="C1753" s="15" t="s">
        <v>593</v>
      </c>
      <c r="D1753" s="20" t="s">
        <v>623</v>
      </c>
      <c r="E1753" s="15" t="s">
        <v>629</v>
      </c>
    </row>
    <row r="1754" spans="1:5">
      <c r="A1754" s="16" t="str">
        <f t="shared" si="27"/>
        <v>熊本県上益城郡益城町</v>
      </c>
      <c r="B1754" s="19" t="s">
        <v>628</v>
      </c>
      <c r="C1754" s="15" t="s">
        <v>593</v>
      </c>
      <c r="D1754" s="20" t="s">
        <v>623</v>
      </c>
      <c r="E1754" s="15" t="s">
        <v>627</v>
      </c>
    </row>
    <row r="1755" spans="1:5">
      <c r="A1755" s="16" t="str">
        <f t="shared" si="27"/>
        <v>熊本県上益城郡甲佐町</v>
      </c>
      <c r="B1755" s="19" t="s">
        <v>626</v>
      </c>
      <c r="C1755" s="15" t="s">
        <v>593</v>
      </c>
      <c r="D1755" s="20" t="s">
        <v>623</v>
      </c>
      <c r="E1755" s="15" t="s">
        <v>625</v>
      </c>
    </row>
    <row r="1756" spans="1:5">
      <c r="A1756" s="16" t="str">
        <f t="shared" si="27"/>
        <v>熊本県上益城郡山都町</v>
      </c>
      <c r="B1756" s="19" t="s">
        <v>624</v>
      </c>
      <c r="C1756" s="15" t="s">
        <v>593</v>
      </c>
      <c r="D1756" s="20" t="s">
        <v>623</v>
      </c>
      <c r="E1756" s="15" t="s">
        <v>622</v>
      </c>
    </row>
    <row r="1757" spans="1:5">
      <c r="A1757" s="16" t="str">
        <f t="shared" si="27"/>
        <v>熊本県八代郡氷川町</v>
      </c>
      <c r="B1757" s="19" t="s">
        <v>621</v>
      </c>
      <c r="C1757" s="15" t="s">
        <v>593</v>
      </c>
      <c r="D1757" s="20" t="s">
        <v>620</v>
      </c>
      <c r="E1757" s="15" t="s">
        <v>619</v>
      </c>
    </row>
    <row r="1758" spans="1:5">
      <c r="A1758" s="16" t="str">
        <f t="shared" si="27"/>
        <v>熊本県葦北郡芦北町</v>
      </c>
      <c r="B1758" s="19" t="s">
        <v>618</v>
      </c>
      <c r="C1758" s="15" t="s">
        <v>593</v>
      </c>
      <c r="D1758" s="20" t="s">
        <v>615</v>
      </c>
      <c r="E1758" s="15" t="s">
        <v>617</v>
      </c>
    </row>
    <row r="1759" spans="1:5">
      <c r="A1759" s="16" t="str">
        <f t="shared" si="27"/>
        <v>熊本県葦北郡津奈木町</v>
      </c>
      <c r="B1759" s="19" t="s">
        <v>616</v>
      </c>
      <c r="C1759" s="15" t="s">
        <v>593</v>
      </c>
      <c r="D1759" s="20" t="s">
        <v>615</v>
      </c>
      <c r="E1759" s="15" t="s">
        <v>614</v>
      </c>
    </row>
    <row r="1760" spans="1:5">
      <c r="A1760" s="16" t="str">
        <f t="shared" si="27"/>
        <v>熊本県球磨郡錦町</v>
      </c>
      <c r="B1760" s="19" t="s">
        <v>613</v>
      </c>
      <c r="C1760" s="15" t="s">
        <v>593</v>
      </c>
      <c r="D1760" s="20" t="s">
        <v>596</v>
      </c>
      <c r="E1760" s="15" t="s">
        <v>612</v>
      </c>
    </row>
    <row r="1761" spans="1:5">
      <c r="A1761" s="16" t="str">
        <f t="shared" si="27"/>
        <v>熊本県球磨郡多良木町</v>
      </c>
      <c r="B1761" s="19" t="s">
        <v>611</v>
      </c>
      <c r="C1761" s="15" t="s">
        <v>593</v>
      </c>
      <c r="D1761" s="20" t="s">
        <v>596</v>
      </c>
      <c r="E1761" s="15" t="s">
        <v>610</v>
      </c>
    </row>
    <row r="1762" spans="1:5">
      <c r="A1762" s="16" t="str">
        <f t="shared" si="27"/>
        <v>熊本県球磨郡湯前町</v>
      </c>
      <c r="B1762" s="19" t="s">
        <v>609</v>
      </c>
      <c r="C1762" s="15" t="s">
        <v>593</v>
      </c>
      <c r="D1762" s="20" t="s">
        <v>596</v>
      </c>
      <c r="E1762" s="15" t="s">
        <v>608</v>
      </c>
    </row>
    <row r="1763" spans="1:5">
      <c r="A1763" s="16" t="str">
        <f t="shared" si="27"/>
        <v>熊本県球磨郡水上村</v>
      </c>
      <c r="B1763" s="19" t="s">
        <v>607</v>
      </c>
      <c r="C1763" s="15" t="s">
        <v>593</v>
      </c>
      <c r="D1763" s="20" t="s">
        <v>596</v>
      </c>
      <c r="E1763" s="15" t="s">
        <v>606</v>
      </c>
    </row>
    <row r="1764" spans="1:5">
      <c r="A1764" s="16" t="str">
        <f t="shared" si="27"/>
        <v>熊本県球磨郡相良村</v>
      </c>
      <c r="B1764" s="19" t="s">
        <v>605</v>
      </c>
      <c r="C1764" s="15" t="s">
        <v>593</v>
      </c>
      <c r="D1764" s="20" t="s">
        <v>596</v>
      </c>
      <c r="E1764" s="15" t="s">
        <v>604</v>
      </c>
    </row>
    <row r="1765" spans="1:5">
      <c r="A1765" s="16" t="str">
        <f t="shared" si="27"/>
        <v>熊本県球磨郡五木村</v>
      </c>
      <c r="B1765" s="19" t="s">
        <v>603</v>
      </c>
      <c r="C1765" s="15" t="s">
        <v>593</v>
      </c>
      <c r="D1765" s="20" t="s">
        <v>596</v>
      </c>
      <c r="E1765" s="15" t="s">
        <v>602</v>
      </c>
    </row>
    <row r="1766" spans="1:5">
      <c r="A1766" s="16" t="str">
        <f t="shared" si="27"/>
        <v>熊本県球磨郡山江村</v>
      </c>
      <c r="B1766" s="19" t="s">
        <v>601</v>
      </c>
      <c r="C1766" s="15" t="s">
        <v>593</v>
      </c>
      <c r="D1766" s="20" t="s">
        <v>596</v>
      </c>
      <c r="E1766" s="15" t="s">
        <v>600</v>
      </c>
    </row>
    <row r="1767" spans="1:5">
      <c r="A1767" s="16" t="str">
        <f t="shared" si="27"/>
        <v>熊本県球磨郡球磨村</v>
      </c>
      <c r="B1767" s="19" t="s">
        <v>599</v>
      </c>
      <c r="C1767" s="15" t="s">
        <v>593</v>
      </c>
      <c r="D1767" s="20" t="s">
        <v>596</v>
      </c>
      <c r="E1767" s="15" t="s">
        <v>598</v>
      </c>
    </row>
    <row r="1768" spans="1:5">
      <c r="A1768" s="16" t="str">
        <f t="shared" si="27"/>
        <v>熊本県球磨郡あさぎり町</v>
      </c>
      <c r="B1768" s="19" t="s">
        <v>597</v>
      </c>
      <c r="C1768" s="15" t="s">
        <v>593</v>
      </c>
      <c r="D1768" s="20" t="s">
        <v>596</v>
      </c>
      <c r="E1768" s="15" t="s">
        <v>595</v>
      </c>
    </row>
    <row r="1769" spans="1:5">
      <c r="A1769" s="16" t="str">
        <f t="shared" si="27"/>
        <v>熊本県天草郡苓北町</v>
      </c>
      <c r="B1769" s="19" t="s">
        <v>594</v>
      </c>
      <c r="C1769" s="15" t="s">
        <v>593</v>
      </c>
      <c r="D1769" s="20" t="s">
        <v>592</v>
      </c>
      <c r="E1769" s="15" t="s">
        <v>591</v>
      </c>
    </row>
    <row r="1770" spans="1:5">
      <c r="A1770" s="16" t="str">
        <f t="shared" si="27"/>
        <v>大分県大分市</v>
      </c>
      <c r="B1770" s="19" t="s">
        <v>590</v>
      </c>
      <c r="C1770" s="15" t="s">
        <v>553</v>
      </c>
      <c r="D1770" s="20" t="s">
        <v>589</v>
      </c>
      <c r="E1770" s="15"/>
    </row>
    <row r="1771" spans="1:5">
      <c r="A1771" s="16" t="str">
        <f t="shared" si="27"/>
        <v>大分県別府市</v>
      </c>
      <c r="B1771" s="19" t="s">
        <v>588</v>
      </c>
      <c r="C1771" s="15" t="s">
        <v>553</v>
      </c>
      <c r="D1771" s="20" t="s">
        <v>587</v>
      </c>
      <c r="E1771" s="15"/>
    </row>
    <row r="1772" spans="1:5">
      <c r="A1772" s="16" t="str">
        <f t="shared" si="27"/>
        <v>大分県中津市</v>
      </c>
      <c r="B1772" s="19" t="s">
        <v>586</v>
      </c>
      <c r="C1772" s="15" t="s">
        <v>553</v>
      </c>
      <c r="D1772" s="20" t="s">
        <v>585</v>
      </c>
      <c r="E1772" s="15"/>
    </row>
    <row r="1773" spans="1:5">
      <c r="A1773" s="16" t="str">
        <f t="shared" si="27"/>
        <v>大分県日田市</v>
      </c>
      <c r="B1773" s="19" t="s">
        <v>584</v>
      </c>
      <c r="C1773" s="15" t="s">
        <v>553</v>
      </c>
      <c r="D1773" s="20" t="s">
        <v>583</v>
      </c>
      <c r="E1773" s="15"/>
    </row>
    <row r="1774" spans="1:5">
      <c r="A1774" s="16" t="str">
        <f t="shared" si="27"/>
        <v>大分県佐伯市</v>
      </c>
      <c r="B1774" s="19" t="s">
        <v>582</v>
      </c>
      <c r="C1774" s="15" t="s">
        <v>553</v>
      </c>
      <c r="D1774" s="20" t="s">
        <v>581</v>
      </c>
      <c r="E1774" s="15"/>
    </row>
    <row r="1775" spans="1:5">
      <c r="A1775" s="16" t="str">
        <f t="shared" si="27"/>
        <v>大分県臼杵市</v>
      </c>
      <c r="B1775" s="19" t="s">
        <v>580</v>
      </c>
      <c r="C1775" s="15" t="s">
        <v>553</v>
      </c>
      <c r="D1775" s="20" t="s">
        <v>579</v>
      </c>
      <c r="E1775" s="15"/>
    </row>
    <row r="1776" spans="1:5">
      <c r="A1776" s="16" t="str">
        <f t="shared" si="27"/>
        <v>大分県津久見市</v>
      </c>
      <c r="B1776" s="19" t="s">
        <v>578</v>
      </c>
      <c r="C1776" s="15" t="s">
        <v>553</v>
      </c>
      <c r="D1776" s="20" t="s">
        <v>577</v>
      </c>
      <c r="E1776" s="15"/>
    </row>
    <row r="1777" spans="1:5">
      <c r="A1777" s="16" t="str">
        <f t="shared" si="27"/>
        <v>大分県竹田市</v>
      </c>
      <c r="B1777" s="19" t="s">
        <v>576</v>
      </c>
      <c r="C1777" s="15" t="s">
        <v>553</v>
      </c>
      <c r="D1777" s="20" t="s">
        <v>575</v>
      </c>
      <c r="E1777" s="15"/>
    </row>
    <row r="1778" spans="1:5">
      <c r="A1778" s="16" t="str">
        <f t="shared" si="27"/>
        <v>大分県豊後高田市</v>
      </c>
      <c r="B1778" s="19" t="s">
        <v>574</v>
      </c>
      <c r="C1778" s="15" t="s">
        <v>553</v>
      </c>
      <c r="D1778" s="20" t="s">
        <v>573</v>
      </c>
      <c r="E1778" s="15"/>
    </row>
    <row r="1779" spans="1:5">
      <c r="A1779" s="16" t="str">
        <f t="shared" si="27"/>
        <v>大分県杵築市</v>
      </c>
      <c r="B1779" s="19" t="s">
        <v>572</v>
      </c>
      <c r="C1779" s="15" t="s">
        <v>553</v>
      </c>
      <c r="D1779" s="20" t="s">
        <v>571</v>
      </c>
      <c r="E1779" s="15"/>
    </row>
    <row r="1780" spans="1:5">
      <c r="A1780" s="16" t="str">
        <f t="shared" si="27"/>
        <v>大分県宇佐市</v>
      </c>
      <c r="B1780" s="19" t="s">
        <v>570</v>
      </c>
      <c r="C1780" s="15" t="s">
        <v>553</v>
      </c>
      <c r="D1780" s="20" t="s">
        <v>569</v>
      </c>
      <c r="E1780" s="15"/>
    </row>
    <row r="1781" spans="1:5">
      <c r="A1781" s="16" t="str">
        <f t="shared" si="27"/>
        <v>大分県豊後大野市</v>
      </c>
      <c r="B1781" s="19" t="s">
        <v>568</v>
      </c>
      <c r="C1781" s="15" t="s">
        <v>553</v>
      </c>
      <c r="D1781" s="20" t="s">
        <v>567</v>
      </c>
      <c r="E1781" s="15"/>
    </row>
    <row r="1782" spans="1:5">
      <c r="A1782" s="16" t="str">
        <f t="shared" si="27"/>
        <v>大分県由布市</v>
      </c>
      <c r="B1782" s="19" t="s">
        <v>566</v>
      </c>
      <c r="C1782" s="15" t="s">
        <v>553</v>
      </c>
      <c r="D1782" s="20" t="s">
        <v>565</v>
      </c>
      <c r="E1782" s="15"/>
    </row>
    <row r="1783" spans="1:5">
      <c r="A1783" s="16" t="str">
        <f t="shared" si="27"/>
        <v>大分県国東市</v>
      </c>
      <c r="B1783" s="19" t="s">
        <v>564</v>
      </c>
      <c r="C1783" s="15" t="s">
        <v>553</v>
      </c>
      <c r="D1783" s="20" t="s">
        <v>563</v>
      </c>
      <c r="E1783" s="15"/>
    </row>
    <row r="1784" spans="1:5">
      <c r="A1784" s="16" t="str">
        <f t="shared" si="27"/>
        <v>大分県東国東郡姫島村</v>
      </c>
      <c r="B1784" s="19" t="s">
        <v>562</v>
      </c>
      <c r="C1784" s="15" t="s">
        <v>553</v>
      </c>
      <c r="D1784" s="20" t="s">
        <v>561</v>
      </c>
      <c r="E1784" s="15" t="s">
        <v>560</v>
      </c>
    </row>
    <row r="1785" spans="1:5">
      <c r="A1785" s="16" t="str">
        <f t="shared" si="27"/>
        <v>大分県速見郡日出町</v>
      </c>
      <c r="B1785" s="19" t="s">
        <v>559</v>
      </c>
      <c r="C1785" s="15" t="s">
        <v>553</v>
      </c>
      <c r="D1785" s="20" t="s">
        <v>558</v>
      </c>
      <c r="E1785" s="15" t="s">
        <v>557</v>
      </c>
    </row>
    <row r="1786" spans="1:5">
      <c r="A1786" s="16" t="str">
        <f t="shared" si="27"/>
        <v>大分県玖珠郡九重町</v>
      </c>
      <c r="B1786" s="19" t="s">
        <v>556</v>
      </c>
      <c r="C1786" s="15" t="s">
        <v>553</v>
      </c>
      <c r="D1786" s="20" t="s">
        <v>552</v>
      </c>
      <c r="E1786" s="15" t="s">
        <v>555</v>
      </c>
    </row>
    <row r="1787" spans="1:5">
      <c r="A1787" s="16" t="str">
        <f t="shared" si="27"/>
        <v>大分県玖珠郡玖珠町</v>
      </c>
      <c r="B1787" s="19" t="s">
        <v>554</v>
      </c>
      <c r="C1787" s="15" t="s">
        <v>553</v>
      </c>
      <c r="D1787" s="20" t="s">
        <v>552</v>
      </c>
      <c r="E1787" s="15" t="s">
        <v>551</v>
      </c>
    </row>
    <row r="1788" spans="1:5">
      <c r="A1788" s="16" t="str">
        <f t="shared" si="27"/>
        <v>宮崎県宮崎市</v>
      </c>
      <c r="B1788" s="19" t="s">
        <v>550</v>
      </c>
      <c r="C1788" s="15" t="s">
        <v>494</v>
      </c>
      <c r="D1788" s="20" t="s">
        <v>549</v>
      </c>
      <c r="E1788" s="15"/>
    </row>
    <row r="1789" spans="1:5">
      <c r="A1789" s="16" t="str">
        <f t="shared" si="27"/>
        <v>宮崎県都城市</v>
      </c>
      <c r="B1789" s="19" t="s">
        <v>548</v>
      </c>
      <c r="C1789" s="15" t="s">
        <v>494</v>
      </c>
      <c r="D1789" s="20" t="s">
        <v>547</v>
      </c>
      <c r="E1789" s="15"/>
    </row>
    <row r="1790" spans="1:5">
      <c r="A1790" s="16" t="str">
        <f t="shared" si="27"/>
        <v>宮崎県延岡市</v>
      </c>
      <c r="B1790" s="19" t="s">
        <v>546</v>
      </c>
      <c r="C1790" s="15" t="s">
        <v>494</v>
      </c>
      <c r="D1790" s="20" t="s">
        <v>545</v>
      </c>
      <c r="E1790" s="15"/>
    </row>
    <row r="1791" spans="1:5">
      <c r="A1791" s="16" t="str">
        <f t="shared" si="27"/>
        <v>宮崎県日南市</v>
      </c>
      <c r="B1791" s="19" t="s">
        <v>544</v>
      </c>
      <c r="C1791" s="15" t="s">
        <v>494</v>
      </c>
      <c r="D1791" s="20" t="s">
        <v>543</v>
      </c>
      <c r="E1791" s="15"/>
    </row>
    <row r="1792" spans="1:5">
      <c r="A1792" s="16" t="str">
        <f t="shared" si="27"/>
        <v>宮崎県小林市</v>
      </c>
      <c r="B1792" s="19" t="s">
        <v>542</v>
      </c>
      <c r="C1792" s="15" t="s">
        <v>494</v>
      </c>
      <c r="D1792" s="20" t="s">
        <v>541</v>
      </c>
      <c r="E1792" s="15"/>
    </row>
    <row r="1793" spans="1:5">
      <c r="A1793" s="16" t="str">
        <f t="shared" si="27"/>
        <v>宮崎県日向市</v>
      </c>
      <c r="B1793" s="19" t="s">
        <v>540</v>
      </c>
      <c r="C1793" s="15" t="s">
        <v>494</v>
      </c>
      <c r="D1793" s="20" t="s">
        <v>539</v>
      </c>
      <c r="E1793" s="15"/>
    </row>
    <row r="1794" spans="1:5">
      <c r="A1794" s="16" t="str">
        <f t="shared" ref="A1794:A1857" si="28">C1794&amp;D1794&amp;E1794</f>
        <v>宮崎県串間市</v>
      </c>
      <c r="B1794" s="19" t="s">
        <v>538</v>
      </c>
      <c r="C1794" s="15" t="s">
        <v>494</v>
      </c>
      <c r="D1794" s="20" t="s">
        <v>537</v>
      </c>
      <c r="E1794" s="15"/>
    </row>
    <row r="1795" spans="1:5">
      <c r="A1795" s="16" t="str">
        <f t="shared" si="28"/>
        <v>宮崎県西都市</v>
      </c>
      <c r="B1795" s="19" t="s">
        <v>536</v>
      </c>
      <c r="C1795" s="15" t="s">
        <v>494</v>
      </c>
      <c r="D1795" s="20" t="s">
        <v>535</v>
      </c>
      <c r="E1795" s="15"/>
    </row>
    <row r="1796" spans="1:5">
      <c r="A1796" s="16" t="str">
        <f t="shared" si="28"/>
        <v>宮崎県えびの市</v>
      </c>
      <c r="B1796" s="19" t="s">
        <v>534</v>
      </c>
      <c r="C1796" s="15" t="s">
        <v>494</v>
      </c>
      <c r="D1796" s="20" t="s">
        <v>533</v>
      </c>
      <c r="E1796" s="15"/>
    </row>
    <row r="1797" spans="1:5">
      <c r="A1797" s="16" t="str">
        <f t="shared" si="28"/>
        <v>宮崎県北諸県郡三股町</v>
      </c>
      <c r="B1797" s="19" t="s">
        <v>532</v>
      </c>
      <c r="C1797" s="15" t="s">
        <v>494</v>
      </c>
      <c r="D1797" s="20" t="s">
        <v>531</v>
      </c>
      <c r="E1797" s="15" t="s">
        <v>530</v>
      </c>
    </row>
    <row r="1798" spans="1:5">
      <c r="A1798" s="16" t="str">
        <f t="shared" si="28"/>
        <v>宮崎県西諸県郡高原町</v>
      </c>
      <c r="B1798" s="19" t="s">
        <v>529</v>
      </c>
      <c r="C1798" s="15" t="s">
        <v>494</v>
      </c>
      <c r="D1798" s="20" t="s">
        <v>528</v>
      </c>
      <c r="E1798" s="15" t="s">
        <v>527</v>
      </c>
    </row>
    <row r="1799" spans="1:5">
      <c r="A1799" s="16" t="str">
        <f t="shared" si="28"/>
        <v>宮崎県東諸県郡国富町</v>
      </c>
      <c r="B1799" s="19" t="s">
        <v>526</v>
      </c>
      <c r="C1799" s="15" t="s">
        <v>494</v>
      </c>
      <c r="D1799" s="20" t="s">
        <v>523</v>
      </c>
      <c r="E1799" s="15" t="s">
        <v>525</v>
      </c>
    </row>
    <row r="1800" spans="1:5">
      <c r="A1800" s="16" t="str">
        <f t="shared" si="28"/>
        <v>宮崎県東諸県郡綾町</v>
      </c>
      <c r="B1800" s="19" t="s">
        <v>524</v>
      </c>
      <c r="C1800" s="15" t="s">
        <v>494</v>
      </c>
      <c r="D1800" s="20" t="s">
        <v>523</v>
      </c>
      <c r="E1800" s="15" t="s">
        <v>522</v>
      </c>
    </row>
    <row r="1801" spans="1:5">
      <c r="A1801" s="16" t="str">
        <f t="shared" si="28"/>
        <v>宮崎県児湯郡高鍋町</v>
      </c>
      <c r="B1801" s="19" t="s">
        <v>521</v>
      </c>
      <c r="C1801" s="15" t="s">
        <v>494</v>
      </c>
      <c r="D1801" s="20" t="s">
        <v>510</v>
      </c>
      <c r="E1801" s="15" t="s">
        <v>520</v>
      </c>
    </row>
    <row r="1802" spans="1:5">
      <c r="A1802" s="16" t="str">
        <f t="shared" si="28"/>
        <v>宮崎県児湯郡新富町</v>
      </c>
      <c r="B1802" s="19" t="s">
        <v>519</v>
      </c>
      <c r="C1802" s="15" t="s">
        <v>494</v>
      </c>
      <c r="D1802" s="20" t="s">
        <v>510</v>
      </c>
      <c r="E1802" s="15" t="s">
        <v>518</v>
      </c>
    </row>
    <row r="1803" spans="1:5">
      <c r="A1803" s="16" t="str">
        <f t="shared" si="28"/>
        <v>宮崎県児湯郡西米良村</v>
      </c>
      <c r="B1803" s="19" t="s">
        <v>517</v>
      </c>
      <c r="C1803" s="15" t="s">
        <v>494</v>
      </c>
      <c r="D1803" s="20" t="s">
        <v>510</v>
      </c>
      <c r="E1803" s="15" t="s">
        <v>516</v>
      </c>
    </row>
    <row r="1804" spans="1:5">
      <c r="A1804" s="16" t="str">
        <f t="shared" si="28"/>
        <v>宮崎県児湯郡木城町</v>
      </c>
      <c r="B1804" s="19" t="s">
        <v>515</v>
      </c>
      <c r="C1804" s="15" t="s">
        <v>494</v>
      </c>
      <c r="D1804" s="20" t="s">
        <v>510</v>
      </c>
      <c r="E1804" s="15" t="s">
        <v>514</v>
      </c>
    </row>
    <row r="1805" spans="1:5">
      <c r="A1805" s="16" t="str">
        <f t="shared" si="28"/>
        <v>宮崎県児湯郡川南町</v>
      </c>
      <c r="B1805" s="19" t="s">
        <v>513</v>
      </c>
      <c r="C1805" s="15" t="s">
        <v>494</v>
      </c>
      <c r="D1805" s="20" t="s">
        <v>510</v>
      </c>
      <c r="E1805" s="15" t="s">
        <v>512</v>
      </c>
    </row>
    <row r="1806" spans="1:5">
      <c r="A1806" s="16" t="str">
        <f t="shared" si="28"/>
        <v>宮崎県児湯郡都農町</v>
      </c>
      <c r="B1806" s="19" t="s">
        <v>511</v>
      </c>
      <c r="C1806" s="15" t="s">
        <v>494</v>
      </c>
      <c r="D1806" s="20" t="s">
        <v>510</v>
      </c>
      <c r="E1806" s="15" t="s">
        <v>509</v>
      </c>
    </row>
    <row r="1807" spans="1:5">
      <c r="A1807" s="16" t="str">
        <f t="shared" si="28"/>
        <v>宮崎県東臼杵郡門川町</v>
      </c>
      <c r="B1807" s="19" t="s">
        <v>508</v>
      </c>
      <c r="C1807" s="15" t="s">
        <v>494</v>
      </c>
      <c r="D1807" s="20" t="s">
        <v>501</v>
      </c>
      <c r="E1807" s="15" t="s">
        <v>507</v>
      </c>
    </row>
    <row r="1808" spans="1:5">
      <c r="A1808" s="16" t="str">
        <f t="shared" si="28"/>
        <v>宮崎県東臼杵郡諸塚村</v>
      </c>
      <c r="B1808" s="19" t="s">
        <v>506</v>
      </c>
      <c r="C1808" s="15" t="s">
        <v>494</v>
      </c>
      <c r="D1808" s="20" t="s">
        <v>501</v>
      </c>
      <c r="E1808" s="15" t="s">
        <v>505</v>
      </c>
    </row>
    <row r="1809" spans="1:5">
      <c r="A1809" s="16" t="str">
        <f t="shared" si="28"/>
        <v>宮崎県東臼杵郡椎葉村</v>
      </c>
      <c r="B1809" s="19" t="s">
        <v>504</v>
      </c>
      <c r="C1809" s="15" t="s">
        <v>494</v>
      </c>
      <c r="D1809" s="20" t="s">
        <v>501</v>
      </c>
      <c r="E1809" s="15" t="s">
        <v>503</v>
      </c>
    </row>
    <row r="1810" spans="1:5">
      <c r="A1810" s="16" t="str">
        <f t="shared" si="28"/>
        <v>宮崎県東臼杵郡美郷町</v>
      </c>
      <c r="B1810" s="19" t="s">
        <v>502</v>
      </c>
      <c r="C1810" s="15" t="s">
        <v>494</v>
      </c>
      <c r="D1810" s="20" t="s">
        <v>501</v>
      </c>
      <c r="E1810" s="15" t="s">
        <v>500</v>
      </c>
    </row>
    <row r="1811" spans="1:5">
      <c r="A1811" s="16" t="str">
        <f t="shared" si="28"/>
        <v>宮崎県西臼杵郡高千穂町</v>
      </c>
      <c r="B1811" s="19" t="s">
        <v>499</v>
      </c>
      <c r="C1811" s="15" t="s">
        <v>494</v>
      </c>
      <c r="D1811" s="20" t="s">
        <v>493</v>
      </c>
      <c r="E1811" s="15" t="s">
        <v>498</v>
      </c>
    </row>
    <row r="1812" spans="1:5">
      <c r="A1812" s="16" t="str">
        <f t="shared" si="28"/>
        <v>宮崎県西臼杵郡日之影町</v>
      </c>
      <c r="B1812" s="19" t="s">
        <v>497</v>
      </c>
      <c r="C1812" s="15" t="s">
        <v>494</v>
      </c>
      <c r="D1812" s="20" t="s">
        <v>493</v>
      </c>
      <c r="E1812" s="15" t="s">
        <v>496</v>
      </c>
    </row>
    <row r="1813" spans="1:5">
      <c r="A1813" s="16" t="str">
        <f t="shared" si="28"/>
        <v>宮崎県西臼杵郡五ヶ瀬町</v>
      </c>
      <c r="B1813" s="19" t="s">
        <v>495</v>
      </c>
      <c r="C1813" s="15" t="s">
        <v>494</v>
      </c>
      <c r="D1813" s="20" t="s">
        <v>493</v>
      </c>
      <c r="E1813" s="15" t="s">
        <v>492</v>
      </c>
    </row>
    <row r="1814" spans="1:5">
      <c r="A1814" s="16" t="str">
        <f t="shared" si="28"/>
        <v>鹿児島県鹿児島市</v>
      </c>
      <c r="B1814" s="19" t="s">
        <v>491</v>
      </c>
      <c r="C1814" s="15" t="s">
        <v>399</v>
      </c>
      <c r="D1814" s="20" t="s">
        <v>490</v>
      </c>
      <c r="E1814" s="15"/>
    </row>
    <row r="1815" spans="1:5">
      <c r="A1815" s="16" t="str">
        <f t="shared" si="28"/>
        <v>鹿児島県鹿屋市</v>
      </c>
      <c r="B1815" s="19" t="s">
        <v>489</v>
      </c>
      <c r="C1815" s="15" t="s">
        <v>399</v>
      </c>
      <c r="D1815" s="20" t="s">
        <v>488</v>
      </c>
      <c r="E1815" s="15"/>
    </row>
    <row r="1816" spans="1:5">
      <c r="A1816" s="16" t="str">
        <f t="shared" si="28"/>
        <v>鹿児島県枕崎市</v>
      </c>
      <c r="B1816" s="19" t="s">
        <v>487</v>
      </c>
      <c r="C1816" s="15" t="s">
        <v>399</v>
      </c>
      <c r="D1816" s="20" t="s">
        <v>486</v>
      </c>
      <c r="E1816" s="15"/>
    </row>
    <row r="1817" spans="1:5">
      <c r="A1817" s="16" t="str">
        <f t="shared" si="28"/>
        <v>鹿児島県阿久根市</v>
      </c>
      <c r="B1817" s="19" t="s">
        <v>485</v>
      </c>
      <c r="C1817" s="15" t="s">
        <v>399</v>
      </c>
      <c r="D1817" s="20" t="s">
        <v>484</v>
      </c>
      <c r="E1817" s="15"/>
    </row>
    <row r="1818" spans="1:5">
      <c r="A1818" s="16" t="str">
        <f t="shared" si="28"/>
        <v>鹿児島県出水市</v>
      </c>
      <c r="B1818" s="19" t="s">
        <v>483</v>
      </c>
      <c r="C1818" s="15" t="s">
        <v>399</v>
      </c>
      <c r="D1818" s="20" t="s">
        <v>482</v>
      </c>
      <c r="E1818" s="15"/>
    </row>
    <row r="1819" spans="1:5">
      <c r="A1819" s="16" t="str">
        <f t="shared" si="28"/>
        <v>鹿児島県指宿市</v>
      </c>
      <c r="B1819" s="19" t="s">
        <v>481</v>
      </c>
      <c r="C1819" s="15" t="s">
        <v>399</v>
      </c>
      <c r="D1819" s="20" t="s">
        <v>480</v>
      </c>
      <c r="E1819" s="15"/>
    </row>
    <row r="1820" spans="1:5">
      <c r="A1820" s="16" t="str">
        <f t="shared" si="28"/>
        <v>鹿児島県西之表市</v>
      </c>
      <c r="B1820" s="19" t="s">
        <v>479</v>
      </c>
      <c r="C1820" s="15" t="s">
        <v>399</v>
      </c>
      <c r="D1820" s="20" t="s">
        <v>478</v>
      </c>
      <c r="E1820" s="15"/>
    </row>
    <row r="1821" spans="1:5">
      <c r="A1821" s="16" t="str">
        <f t="shared" si="28"/>
        <v>鹿児島県垂水市</v>
      </c>
      <c r="B1821" s="19" t="s">
        <v>477</v>
      </c>
      <c r="C1821" s="15" t="s">
        <v>399</v>
      </c>
      <c r="D1821" s="20" t="s">
        <v>476</v>
      </c>
      <c r="E1821" s="15"/>
    </row>
    <row r="1822" spans="1:5">
      <c r="A1822" s="16" t="str">
        <f t="shared" si="28"/>
        <v>鹿児島県薩摩川内市</v>
      </c>
      <c r="B1822" s="19" t="s">
        <v>475</v>
      </c>
      <c r="C1822" s="15" t="s">
        <v>399</v>
      </c>
      <c r="D1822" s="20" t="s">
        <v>474</v>
      </c>
      <c r="E1822" s="15"/>
    </row>
    <row r="1823" spans="1:5">
      <c r="A1823" s="16" t="str">
        <f t="shared" si="28"/>
        <v>鹿児島県日置市</v>
      </c>
      <c r="B1823" s="19" t="s">
        <v>473</v>
      </c>
      <c r="C1823" s="15" t="s">
        <v>399</v>
      </c>
      <c r="D1823" s="20" t="s">
        <v>472</v>
      </c>
      <c r="E1823" s="15"/>
    </row>
    <row r="1824" spans="1:5">
      <c r="A1824" s="16" t="str">
        <f t="shared" si="28"/>
        <v>鹿児島県曽於市</v>
      </c>
      <c r="B1824" s="19" t="s">
        <v>471</v>
      </c>
      <c r="C1824" s="15" t="s">
        <v>399</v>
      </c>
      <c r="D1824" s="20" t="s">
        <v>470</v>
      </c>
      <c r="E1824" s="15"/>
    </row>
    <row r="1825" spans="1:5">
      <c r="A1825" s="16" t="str">
        <f t="shared" si="28"/>
        <v>鹿児島県霧島市</v>
      </c>
      <c r="B1825" s="19" t="s">
        <v>469</v>
      </c>
      <c r="C1825" s="15" t="s">
        <v>399</v>
      </c>
      <c r="D1825" s="20" t="s">
        <v>468</v>
      </c>
      <c r="E1825" s="15"/>
    </row>
    <row r="1826" spans="1:5">
      <c r="A1826" s="16" t="str">
        <f t="shared" si="28"/>
        <v>鹿児島県いちき串木野市</v>
      </c>
      <c r="B1826" s="19" t="s">
        <v>467</v>
      </c>
      <c r="C1826" s="15" t="s">
        <v>399</v>
      </c>
      <c r="D1826" s="20" t="s">
        <v>466</v>
      </c>
      <c r="E1826" s="15"/>
    </row>
    <row r="1827" spans="1:5">
      <c r="A1827" s="16" t="str">
        <f t="shared" si="28"/>
        <v>鹿児島県南さつま市</v>
      </c>
      <c r="B1827" s="19" t="s">
        <v>465</v>
      </c>
      <c r="C1827" s="15" t="s">
        <v>399</v>
      </c>
      <c r="D1827" s="20" t="s">
        <v>464</v>
      </c>
      <c r="E1827" s="15"/>
    </row>
    <row r="1828" spans="1:5">
      <c r="A1828" s="16" t="str">
        <f t="shared" si="28"/>
        <v>鹿児島県志布志市</v>
      </c>
      <c r="B1828" s="19" t="s">
        <v>463</v>
      </c>
      <c r="C1828" s="15" t="s">
        <v>399</v>
      </c>
      <c r="D1828" s="20" t="s">
        <v>462</v>
      </c>
      <c r="E1828" s="15"/>
    </row>
    <row r="1829" spans="1:5">
      <c r="A1829" s="16" t="str">
        <f t="shared" si="28"/>
        <v>鹿児島県奄美市</v>
      </c>
      <c r="B1829" s="19" t="s">
        <v>461</v>
      </c>
      <c r="C1829" s="15" t="s">
        <v>399</v>
      </c>
      <c r="D1829" s="20" t="s">
        <v>460</v>
      </c>
      <c r="E1829" s="15"/>
    </row>
    <row r="1830" spans="1:5">
      <c r="A1830" s="16" t="str">
        <f t="shared" si="28"/>
        <v>鹿児島県南九州市</v>
      </c>
      <c r="B1830" s="19" t="s">
        <v>459</v>
      </c>
      <c r="C1830" s="15" t="s">
        <v>399</v>
      </c>
      <c r="D1830" s="20" t="s">
        <v>458</v>
      </c>
      <c r="E1830" s="15"/>
    </row>
    <row r="1831" spans="1:5">
      <c r="A1831" s="16" t="str">
        <f t="shared" si="28"/>
        <v>鹿児島県伊佐市</v>
      </c>
      <c r="B1831" s="19" t="s">
        <v>457</v>
      </c>
      <c r="C1831" s="15" t="s">
        <v>399</v>
      </c>
      <c r="D1831" s="20" t="s">
        <v>456</v>
      </c>
      <c r="E1831" s="15"/>
    </row>
    <row r="1832" spans="1:5">
      <c r="A1832" s="16" t="str">
        <f t="shared" si="28"/>
        <v>鹿児島県姶良市</v>
      </c>
      <c r="B1832" s="19" t="s">
        <v>455</v>
      </c>
      <c r="C1832" s="15" t="s">
        <v>399</v>
      </c>
      <c r="D1832" s="20" t="s">
        <v>454</v>
      </c>
      <c r="E1832" s="15"/>
    </row>
    <row r="1833" spans="1:5">
      <c r="A1833" s="16" t="str">
        <f t="shared" si="28"/>
        <v>鹿児島県鹿児島郡三島村</v>
      </c>
      <c r="B1833" s="19" t="s">
        <v>453</v>
      </c>
      <c r="C1833" s="15" t="s">
        <v>399</v>
      </c>
      <c r="D1833" s="20" t="s">
        <v>450</v>
      </c>
      <c r="E1833" s="15" t="s">
        <v>452</v>
      </c>
    </row>
    <row r="1834" spans="1:5">
      <c r="A1834" s="16" t="str">
        <f t="shared" si="28"/>
        <v>鹿児島県鹿児島郡十島村</v>
      </c>
      <c r="B1834" s="19" t="s">
        <v>451</v>
      </c>
      <c r="C1834" s="15" t="s">
        <v>399</v>
      </c>
      <c r="D1834" s="20" t="s">
        <v>450</v>
      </c>
      <c r="E1834" s="15" t="s">
        <v>449</v>
      </c>
    </row>
    <row r="1835" spans="1:5">
      <c r="A1835" s="16" t="str">
        <f t="shared" si="28"/>
        <v>鹿児島県薩摩郡さつま町</v>
      </c>
      <c r="B1835" s="19" t="s">
        <v>448</v>
      </c>
      <c r="C1835" s="15" t="s">
        <v>399</v>
      </c>
      <c r="D1835" s="20" t="s">
        <v>447</v>
      </c>
      <c r="E1835" s="15" t="s">
        <v>446</v>
      </c>
    </row>
    <row r="1836" spans="1:5">
      <c r="A1836" s="16" t="str">
        <f t="shared" si="28"/>
        <v>鹿児島県出水郡長島町</v>
      </c>
      <c r="B1836" s="19" t="s">
        <v>445</v>
      </c>
      <c r="C1836" s="15" t="s">
        <v>399</v>
      </c>
      <c r="D1836" s="20" t="s">
        <v>444</v>
      </c>
      <c r="E1836" s="15" t="s">
        <v>443</v>
      </c>
    </row>
    <row r="1837" spans="1:5">
      <c r="A1837" s="16" t="str">
        <f t="shared" si="28"/>
        <v>鹿児島県姶良郡湧水町</v>
      </c>
      <c r="B1837" s="19" t="s">
        <v>442</v>
      </c>
      <c r="C1837" s="15" t="s">
        <v>399</v>
      </c>
      <c r="D1837" s="20" t="s">
        <v>441</v>
      </c>
      <c r="E1837" s="15" t="s">
        <v>440</v>
      </c>
    </row>
    <row r="1838" spans="1:5">
      <c r="A1838" s="16" t="str">
        <f t="shared" si="28"/>
        <v>鹿児島県曽於郡大崎町</v>
      </c>
      <c r="B1838" s="19" t="s">
        <v>439</v>
      </c>
      <c r="C1838" s="15" t="s">
        <v>399</v>
      </c>
      <c r="D1838" s="20" t="s">
        <v>438</v>
      </c>
      <c r="E1838" s="15" t="s">
        <v>437</v>
      </c>
    </row>
    <row r="1839" spans="1:5">
      <c r="A1839" s="16" t="str">
        <f t="shared" si="28"/>
        <v>鹿児島県肝属郡東串良町</v>
      </c>
      <c r="B1839" s="19" t="s">
        <v>436</v>
      </c>
      <c r="C1839" s="15" t="s">
        <v>399</v>
      </c>
      <c r="D1839" s="20" t="s">
        <v>429</v>
      </c>
      <c r="E1839" s="15" t="s">
        <v>435</v>
      </c>
    </row>
    <row r="1840" spans="1:5">
      <c r="A1840" s="16" t="str">
        <f t="shared" si="28"/>
        <v>鹿児島県肝属郡錦江町</v>
      </c>
      <c r="B1840" s="19" t="s">
        <v>434</v>
      </c>
      <c r="C1840" s="15" t="s">
        <v>399</v>
      </c>
      <c r="D1840" s="20" t="s">
        <v>429</v>
      </c>
      <c r="E1840" s="15" t="s">
        <v>433</v>
      </c>
    </row>
    <row r="1841" spans="1:5">
      <c r="A1841" s="16" t="str">
        <f t="shared" si="28"/>
        <v>鹿児島県肝属郡南大隅町</v>
      </c>
      <c r="B1841" s="19" t="s">
        <v>432</v>
      </c>
      <c r="C1841" s="15" t="s">
        <v>399</v>
      </c>
      <c r="D1841" s="20" t="s">
        <v>429</v>
      </c>
      <c r="E1841" s="15" t="s">
        <v>431</v>
      </c>
    </row>
    <row r="1842" spans="1:5">
      <c r="A1842" s="16" t="str">
        <f t="shared" si="28"/>
        <v>鹿児島県肝属郡肝付町</v>
      </c>
      <c r="B1842" s="19" t="s">
        <v>430</v>
      </c>
      <c r="C1842" s="15" t="s">
        <v>399</v>
      </c>
      <c r="D1842" s="20" t="s">
        <v>429</v>
      </c>
      <c r="E1842" s="15" t="s">
        <v>428</v>
      </c>
    </row>
    <row r="1843" spans="1:5">
      <c r="A1843" s="16" t="str">
        <f t="shared" si="28"/>
        <v>鹿児島県熊毛郡中種子町</v>
      </c>
      <c r="B1843" s="19" t="s">
        <v>427</v>
      </c>
      <c r="C1843" s="15" t="s">
        <v>399</v>
      </c>
      <c r="D1843" s="20" t="s">
        <v>422</v>
      </c>
      <c r="E1843" s="15" t="s">
        <v>426</v>
      </c>
    </row>
    <row r="1844" spans="1:5">
      <c r="A1844" s="16" t="str">
        <f t="shared" si="28"/>
        <v>鹿児島県熊毛郡南種子町</v>
      </c>
      <c r="B1844" s="19" t="s">
        <v>425</v>
      </c>
      <c r="C1844" s="15" t="s">
        <v>399</v>
      </c>
      <c r="D1844" s="20" t="s">
        <v>422</v>
      </c>
      <c r="E1844" s="15" t="s">
        <v>424</v>
      </c>
    </row>
    <row r="1845" spans="1:5">
      <c r="A1845" s="16" t="str">
        <f t="shared" si="28"/>
        <v>鹿児島県熊毛郡屋久島町</v>
      </c>
      <c r="B1845" s="19" t="s">
        <v>423</v>
      </c>
      <c r="C1845" s="15" t="s">
        <v>399</v>
      </c>
      <c r="D1845" s="20" t="s">
        <v>422</v>
      </c>
      <c r="E1845" s="15" t="s">
        <v>421</v>
      </c>
    </row>
    <row r="1846" spans="1:5">
      <c r="A1846" s="16" t="str">
        <f t="shared" si="28"/>
        <v>鹿児島県大島郡大和村</v>
      </c>
      <c r="B1846" s="19" t="s">
        <v>420</v>
      </c>
      <c r="C1846" s="15" t="s">
        <v>399</v>
      </c>
      <c r="D1846" s="20" t="s">
        <v>398</v>
      </c>
      <c r="E1846" s="15" t="s">
        <v>419</v>
      </c>
    </row>
    <row r="1847" spans="1:5">
      <c r="A1847" s="16" t="str">
        <f t="shared" si="28"/>
        <v>鹿児島県大島郡宇検村</v>
      </c>
      <c r="B1847" s="19" t="s">
        <v>418</v>
      </c>
      <c r="C1847" s="15" t="s">
        <v>399</v>
      </c>
      <c r="D1847" s="20" t="s">
        <v>398</v>
      </c>
      <c r="E1847" s="15" t="s">
        <v>417</v>
      </c>
    </row>
    <row r="1848" spans="1:5">
      <c r="A1848" s="16" t="str">
        <f t="shared" si="28"/>
        <v>鹿児島県大島郡瀬戸内町</v>
      </c>
      <c r="B1848" s="19" t="s">
        <v>416</v>
      </c>
      <c r="C1848" s="15" t="s">
        <v>399</v>
      </c>
      <c r="D1848" s="20" t="s">
        <v>398</v>
      </c>
      <c r="E1848" s="15" t="s">
        <v>415</v>
      </c>
    </row>
    <row r="1849" spans="1:5">
      <c r="A1849" s="16" t="str">
        <f t="shared" si="28"/>
        <v>鹿児島県大島郡龍郷町</v>
      </c>
      <c r="B1849" s="19" t="s">
        <v>414</v>
      </c>
      <c r="C1849" s="15" t="s">
        <v>399</v>
      </c>
      <c r="D1849" s="20" t="s">
        <v>398</v>
      </c>
      <c r="E1849" s="15" t="s">
        <v>413</v>
      </c>
    </row>
    <row r="1850" spans="1:5">
      <c r="A1850" s="16" t="str">
        <f t="shared" si="28"/>
        <v>鹿児島県大島郡喜界町</v>
      </c>
      <c r="B1850" s="19" t="s">
        <v>412</v>
      </c>
      <c r="C1850" s="15" t="s">
        <v>399</v>
      </c>
      <c r="D1850" s="20" t="s">
        <v>398</v>
      </c>
      <c r="E1850" s="15" t="s">
        <v>411</v>
      </c>
    </row>
    <row r="1851" spans="1:5">
      <c r="A1851" s="16" t="str">
        <f t="shared" si="28"/>
        <v>鹿児島県大島郡徳之島町</v>
      </c>
      <c r="B1851" s="19" t="s">
        <v>410</v>
      </c>
      <c r="C1851" s="15" t="s">
        <v>399</v>
      </c>
      <c r="D1851" s="20" t="s">
        <v>398</v>
      </c>
      <c r="E1851" s="15" t="s">
        <v>409</v>
      </c>
    </row>
    <row r="1852" spans="1:5">
      <c r="A1852" s="16" t="str">
        <f t="shared" si="28"/>
        <v>鹿児島県大島郡天城町</v>
      </c>
      <c r="B1852" s="19" t="s">
        <v>408</v>
      </c>
      <c r="C1852" s="15" t="s">
        <v>399</v>
      </c>
      <c r="D1852" s="20" t="s">
        <v>398</v>
      </c>
      <c r="E1852" s="15" t="s">
        <v>407</v>
      </c>
    </row>
    <row r="1853" spans="1:5">
      <c r="A1853" s="16" t="str">
        <f t="shared" si="28"/>
        <v>鹿児島県大島郡伊仙町</v>
      </c>
      <c r="B1853" s="19" t="s">
        <v>406</v>
      </c>
      <c r="C1853" s="15" t="s">
        <v>399</v>
      </c>
      <c r="D1853" s="20" t="s">
        <v>398</v>
      </c>
      <c r="E1853" s="15" t="s">
        <v>405</v>
      </c>
    </row>
    <row r="1854" spans="1:5">
      <c r="A1854" s="16" t="str">
        <f t="shared" si="28"/>
        <v>鹿児島県大島郡和泊町</v>
      </c>
      <c r="B1854" s="19" t="s">
        <v>404</v>
      </c>
      <c r="C1854" s="15" t="s">
        <v>399</v>
      </c>
      <c r="D1854" s="20" t="s">
        <v>398</v>
      </c>
      <c r="E1854" s="15" t="s">
        <v>403</v>
      </c>
    </row>
    <row r="1855" spans="1:5">
      <c r="A1855" s="16" t="str">
        <f t="shared" si="28"/>
        <v>鹿児島県大島郡知名町</v>
      </c>
      <c r="B1855" s="19" t="s">
        <v>402</v>
      </c>
      <c r="C1855" s="15" t="s">
        <v>399</v>
      </c>
      <c r="D1855" s="20" t="s">
        <v>398</v>
      </c>
      <c r="E1855" s="15" t="s">
        <v>401</v>
      </c>
    </row>
    <row r="1856" spans="1:5">
      <c r="A1856" s="16" t="str">
        <f t="shared" si="28"/>
        <v>鹿児島県大島郡与論町</v>
      </c>
      <c r="B1856" s="19" t="s">
        <v>400</v>
      </c>
      <c r="C1856" s="15" t="s">
        <v>399</v>
      </c>
      <c r="D1856" s="20" t="s">
        <v>398</v>
      </c>
      <c r="E1856" s="15" t="s">
        <v>397</v>
      </c>
    </row>
    <row r="1857" spans="1:5">
      <c r="A1857" s="16" t="str">
        <f t="shared" si="28"/>
        <v>沖縄県那覇市</v>
      </c>
      <c r="B1857" s="19" t="s">
        <v>396</v>
      </c>
      <c r="C1857" s="15" t="s">
        <v>311</v>
      </c>
      <c r="D1857" s="20" t="s">
        <v>395</v>
      </c>
      <c r="E1857" s="15"/>
    </row>
    <row r="1858" spans="1:5">
      <c r="A1858" s="16" t="str">
        <f t="shared" ref="A1858:A1897" si="29">C1858&amp;D1858&amp;E1858</f>
        <v>沖縄県宜野湾市</v>
      </c>
      <c r="B1858" s="19" t="s">
        <v>394</v>
      </c>
      <c r="C1858" s="15" t="s">
        <v>311</v>
      </c>
      <c r="D1858" s="20" t="s">
        <v>393</v>
      </c>
      <c r="E1858" s="15"/>
    </row>
    <row r="1859" spans="1:5">
      <c r="A1859" s="16" t="str">
        <f t="shared" si="29"/>
        <v>沖縄県石垣市</v>
      </c>
      <c r="B1859" s="19" t="s">
        <v>392</v>
      </c>
      <c r="C1859" s="15" t="s">
        <v>311</v>
      </c>
      <c r="D1859" s="20" t="s">
        <v>391</v>
      </c>
      <c r="E1859" s="15"/>
    </row>
    <row r="1860" spans="1:5">
      <c r="A1860" s="16" t="str">
        <f t="shared" si="29"/>
        <v>沖縄県浦添市</v>
      </c>
      <c r="B1860" s="19" t="s">
        <v>390</v>
      </c>
      <c r="C1860" s="15" t="s">
        <v>311</v>
      </c>
      <c r="D1860" s="20" t="s">
        <v>389</v>
      </c>
      <c r="E1860" s="15"/>
    </row>
    <row r="1861" spans="1:5">
      <c r="A1861" s="16" t="str">
        <f t="shared" si="29"/>
        <v>沖縄県名護市</v>
      </c>
      <c r="B1861" s="19" t="s">
        <v>388</v>
      </c>
      <c r="C1861" s="15" t="s">
        <v>311</v>
      </c>
      <c r="D1861" s="20" t="s">
        <v>387</v>
      </c>
      <c r="E1861" s="15"/>
    </row>
    <row r="1862" spans="1:5">
      <c r="A1862" s="16" t="str">
        <f t="shared" si="29"/>
        <v>沖縄県糸満市</v>
      </c>
      <c r="B1862" s="19" t="s">
        <v>386</v>
      </c>
      <c r="C1862" s="15" t="s">
        <v>311</v>
      </c>
      <c r="D1862" s="20" t="s">
        <v>385</v>
      </c>
      <c r="E1862" s="15"/>
    </row>
    <row r="1863" spans="1:5">
      <c r="A1863" s="16" t="str">
        <f t="shared" si="29"/>
        <v>沖縄県沖縄市</v>
      </c>
      <c r="B1863" s="19" t="s">
        <v>384</v>
      </c>
      <c r="C1863" s="15" t="s">
        <v>311</v>
      </c>
      <c r="D1863" s="20" t="s">
        <v>383</v>
      </c>
      <c r="E1863" s="15"/>
    </row>
    <row r="1864" spans="1:5">
      <c r="A1864" s="16" t="str">
        <f t="shared" si="29"/>
        <v>沖縄県豊見城市</v>
      </c>
      <c r="B1864" s="19" t="s">
        <v>382</v>
      </c>
      <c r="C1864" s="15" t="s">
        <v>311</v>
      </c>
      <c r="D1864" s="20" t="s">
        <v>381</v>
      </c>
      <c r="E1864" s="15"/>
    </row>
    <row r="1865" spans="1:5">
      <c r="A1865" s="16" t="str">
        <f t="shared" si="29"/>
        <v>沖縄県うるま市</v>
      </c>
      <c r="B1865" s="19" t="s">
        <v>380</v>
      </c>
      <c r="C1865" s="15" t="s">
        <v>311</v>
      </c>
      <c r="D1865" s="20" t="s">
        <v>379</v>
      </c>
      <c r="E1865" s="15"/>
    </row>
    <row r="1866" spans="1:5">
      <c r="A1866" s="16" t="str">
        <f t="shared" si="29"/>
        <v>沖縄県宮古島市</v>
      </c>
      <c r="B1866" s="19" t="s">
        <v>378</v>
      </c>
      <c r="C1866" s="15" t="s">
        <v>311</v>
      </c>
      <c r="D1866" s="20" t="s">
        <v>377</v>
      </c>
      <c r="E1866" s="15"/>
    </row>
    <row r="1867" spans="1:5">
      <c r="A1867" s="16" t="str">
        <f t="shared" si="29"/>
        <v>沖縄県南城市</v>
      </c>
      <c r="B1867" s="19" t="s">
        <v>376</v>
      </c>
      <c r="C1867" s="15" t="s">
        <v>311</v>
      </c>
      <c r="D1867" s="20" t="s">
        <v>375</v>
      </c>
      <c r="E1867" s="15"/>
    </row>
    <row r="1868" spans="1:5">
      <c r="A1868" s="16" t="str">
        <f t="shared" si="29"/>
        <v>沖縄県国頭郡国頭村</v>
      </c>
      <c r="B1868" s="19" t="s">
        <v>374</v>
      </c>
      <c r="C1868" s="15" t="s">
        <v>311</v>
      </c>
      <c r="D1868" s="20" t="s">
        <v>355</v>
      </c>
      <c r="E1868" s="15" t="s">
        <v>373</v>
      </c>
    </row>
    <row r="1869" spans="1:5">
      <c r="A1869" s="16" t="str">
        <f t="shared" si="29"/>
        <v>沖縄県国頭郡大宜味村</v>
      </c>
      <c r="B1869" s="19" t="s">
        <v>372</v>
      </c>
      <c r="C1869" s="15" t="s">
        <v>311</v>
      </c>
      <c r="D1869" s="20" t="s">
        <v>355</v>
      </c>
      <c r="E1869" s="15" t="s">
        <v>371</v>
      </c>
    </row>
    <row r="1870" spans="1:5">
      <c r="A1870" s="16" t="str">
        <f t="shared" si="29"/>
        <v>沖縄県国頭郡東村</v>
      </c>
      <c r="B1870" s="19" t="s">
        <v>370</v>
      </c>
      <c r="C1870" s="15" t="s">
        <v>311</v>
      </c>
      <c r="D1870" s="20" t="s">
        <v>355</v>
      </c>
      <c r="E1870" s="15" t="s">
        <v>369</v>
      </c>
    </row>
    <row r="1871" spans="1:5">
      <c r="A1871" s="16" t="str">
        <f t="shared" si="29"/>
        <v>沖縄県国頭郡今帰仁村</v>
      </c>
      <c r="B1871" s="19" t="s">
        <v>368</v>
      </c>
      <c r="C1871" s="15" t="s">
        <v>311</v>
      </c>
      <c r="D1871" s="20" t="s">
        <v>355</v>
      </c>
      <c r="E1871" s="15" t="s">
        <v>367</v>
      </c>
    </row>
    <row r="1872" spans="1:5">
      <c r="A1872" s="16" t="str">
        <f t="shared" si="29"/>
        <v>沖縄県国頭郡本部町</v>
      </c>
      <c r="B1872" s="19" t="s">
        <v>366</v>
      </c>
      <c r="C1872" s="15" t="s">
        <v>311</v>
      </c>
      <c r="D1872" s="20" t="s">
        <v>355</v>
      </c>
      <c r="E1872" s="15" t="s">
        <v>365</v>
      </c>
    </row>
    <row r="1873" spans="1:5">
      <c r="A1873" s="16" t="str">
        <f t="shared" si="29"/>
        <v>沖縄県国頭郡恩納村</v>
      </c>
      <c r="B1873" s="19" t="s">
        <v>364</v>
      </c>
      <c r="C1873" s="15" t="s">
        <v>311</v>
      </c>
      <c r="D1873" s="20" t="s">
        <v>355</v>
      </c>
      <c r="E1873" s="15" t="s">
        <v>363</v>
      </c>
    </row>
    <row r="1874" spans="1:5">
      <c r="A1874" s="16" t="str">
        <f t="shared" si="29"/>
        <v>沖縄県国頭郡宜野座村</v>
      </c>
      <c r="B1874" s="19" t="s">
        <v>362</v>
      </c>
      <c r="C1874" s="15" t="s">
        <v>311</v>
      </c>
      <c r="D1874" s="20" t="s">
        <v>355</v>
      </c>
      <c r="E1874" s="15" t="s">
        <v>361</v>
      </c>
    </row>
    <row r="1875" spans="1:5">
      <c r="A1875" s="16" t="str">
        <f t="shared" si="29"/>
        <v>沖縄県国頭郡金武町</v>
      </c>
      <c r="B1875" s="19" t="s">
        <v>360</v>
      </c>
      <c r="C1875" s="15" t="s">
        <v>311</v>
      </c>
      <c r="D1875" s="20" t="s">
        <v>355</v>
      </c>
      <c r="E1875" s="15" t="s">
        <v>359</v>
      </c>
    </row>
    <row r="1876" spans="1:5">
      <c r="A1876" s="16" t="str">
        <f t="shared" si="29"/>
        <v>沖縄県国頭郡伊江村</v>
      </c>
      <c r="B1876" s="19" t="s">
        <v>358</v>
      </c>
      <c r="C1876" s="15" t="s">
        <v>311</v>
      </c>
      <c r="D1876" s="20" t="s">
        <v>355</v>
      </c>
      <c r="E1876" s="15" t="s">
        <v>357</v>
      </c>
    </row>
    <row r="1877" spans="1:5">
      <c r="A1877" s="16" t="str">
        <f t="shared" si="29"/>
        <v>沖縄県国頭郡読谷村</v>
      </c>
      <c r="B1877" s="19" t="s">
        <v>356</v>
      </c>
      <c r="C1877" s="15" t="s">
        <v>311</v>
      </c>
      <c r="D1877" s="20" t="s">
        <v>355</v>
      </c>
      <c r="E1877" s="15" t="s">
        <v>354</v>
      </c>
    </row>
    <row r="1878" spans="1:5">
      <c r="A1878" s="16" t="str">
        <f t="shared" si="29"/>
        <v>沖縄県中頭郡嘉手納町</v>
      </c>
      <c r="B1878" s="19" t="s">
        <v>353</v>
      </c>
      <c r="C1878" s="15" t="s">
        <v>311</v>
      </c>
      <c r="D1878" s="20" t="s">
        <v>344</v>
      </c>
      <c r="E1878" s="15" t="s">
        <v>352</v>
      </c>
    </row>
    <row r="1879" spans="1:5">
      <c r="A1879" s="16" t="str">
        <f t="shared" si="29"/>
        <v>沖縄県中頭郡北谷町</v>
      </c>
      <c r="B1879" s="19" t="s">
        <v>351</v>
      </c>
      <c r="C1879" s="15" t="s">
        <v>311</v>
      </c>
      <c r="D1879" s="20" t="s">
        <v>344</v>
      </c>
      <c r="E1879" s="15" t="s">
        <v>350</v>
      </c>
    </row>
    <row r="1880" spans="1:5">
      <c r="A1880" s="16" t="str">
        <f t="shared" si="29"/>
        <v>沖縄県中頭郡北中城村</v>
      </c>
      <c r="B1880" s="19" t="s">
        <v>349</v>
      </c>
      <c r="C1880" s="15" t="s">
        <v>311</v>
      </c>
      <c r="D1880" s="20" t="s">
        <v>344</v>
      </c>
      <c r="E1880" s="15" t="s">
        <v>348</v>
      </c>
    </row>
    <row r="1881" spans="1:5">
      <c r="A1881" s="16" t="str">
        <f t="shared" si="29"/>
        <v>沖縄県中頭郡中城村</v>
      </c>
      <c r="B1881" s="19" t="s">
        <v>347</v>
      </c>
      <c r="C1881" s="15" t="s">
        <v>311</v>
      </c>
      <c r="D1881" s="20" t="s">
        <v>344</v>
      </c>
      <c r="E1881" s="15" t="s">
        <v>346</v>
      </c>
    </row>
    <row r="1882" spans="1:5">
      <c r="A1882" s="16" t="str">
        <f t="shared" si="29"/>
        <v>沖縄県中頭郡西原町</v>
      </c>
      <c r="B1882" s="19" t="s">
        <v>345</v>
      </c>
      <c r="C1882" s="15" t="s">
        <v>311</v>
      </c>
      <c r="D1882" s="20" t="s">
        <v>344</v>
      </c>
      <c r="E1882" s="15" t="s">
        <v>343</v>
      </c>
    </row>
    <row r="1883" spans="1:5">
      <c r="A1883" s="16" t="str">
        <f t="shared" si="29"/>
        <v>沖縄県島尻郡与那原町</v>
      </c>
      <c r="B1883" s="19" t="s">
        <v>342</v>
      </c>
      <c r="C1883" s="15" t="s">
        <v>311</v>
      </c>
      <c r="D1883" s="20" t="s">
        <v>319</v>
      </c>
      <c r="E1883" s="15" t="s">
        <v>341</v>
      </c>
    </row>
    <row r="1884" spans="1:5">
      <c r="A1884" s="16" t="str">
        <f t="shared" si="29"/>
        <v>沖縄県島尻郡南風原町</v>
      </c>
      <c r="B1884" s="19" t="s">
        <v>340</v>
      </c>
      <c r="C1884" s="15" t="s">
        <v>311</v>
      </c>
      <c r="D1884" s="20" t="s">
        <v>319</v>
      </c>
      <c r="E1884" s="15" t="s">
        <v>339</v>
      </c>
    </row>
    <row r="1885" spans="1:5">
      <c r="A1885" s="16" t="str">
        <f t="shared" si="29"/>
        <v>沖縄県島尻郡渡嘉敷村</v>
      </c>
      <c r="B1885" s="19" t="s">
        <v>338</v>
      </c>
      <c r="C1885" s="15" t="s">
        <v>311</v>
      </c>
      <c r="D1885" s="20" t="s">
        <v>319</v>
      </c>
      <c r="E1885" s="15" t="s">
        <v>337</v>
      </c>
    </row>
    <row r="1886" spans="1:5">
      <c r="A1886" s="16" t="str">
        <f t="shared" si="29"/>
        <v>沖縄県島尻郡座間味村</v>
      </c>
      <c r="B1886" s="19" t="s">
        <v>336</v>
      </c>
      <c r="C1886" s="15" t="s">
        <v>311</v>
      </c>
      <c r="D1886" s="20" t="s">
        <v>319</v>
      </c>
      <c r="E1886" s="15" t="s">
        <v>335</v>
      </c>
    </row>
    <row r="1887" spans="1:5">
      <c r="A1887" s="16" t="str">
        <f t="shared" si="29"/>
        <v>沖縄県島尻郡粟国村</v>
      </c>
      <c r="B1887" s="19" t="s">
        <v>334</v>
      </c>
      <c r="C1887" s="15" t="s">
        <v>311</v>
      </c>
      <c r="D1887" s="20" t="s">
        <v>319</v>
      </c>
      <c r="E1887" s="15" t="s">
        <v>333</v>
      </c>
    </row>
    <row r="1888" spans="1:5">
      <c r="A1888" s="16" t="str">
        <f t="shared" si="29"/>
        <v>沖縄県島尻郡渡名喜村</v>
      </c>
      <c r="B1888" s="19" t="s">
        <v>332</v>
      </c>
      <c r="C1888" s="15" t="s">
        <v>311</v>
      </c>
      <c r="D1888" s="20" t="s">
        <v>319</v>
      </c>
      <c r="E1888" s="15" t="s">
        <v>331</v>
      </c>
    </row>
    <row r="1889" spans="1:5">
      <c r="A1889" s="16" t="str">
        <f t="shared" si="29"/>
        <v>沖縄県島尻郡南大東村</v>
      </c>
      <c r="B1889" s="19" t="s">
        <v>330</v>
      </c>
      <c r="C1889" s="15" t="s">
        <v>311</v>
      </c>
      <c r="D1889" s="20" t="s">
        <v>319</v>
      </c>
      <c r="E1889" s="15" t="s">
        <v>329</v>
      </c>
    </row>
    <row r="1890" spans="1:5">
      <c r="A1890" s="16" t="str">
        <f t="shared" si="29"/>
        <v>沖縄県島尻郡北大東村</v>
      </c>
      <c r="B1890" s="19" t="s">
        <v>328</v>
      </c>
      <c r="C1890" s="15" t="s">
        <v>311</v>
      </c>
      <c r="D1890" s="20" t="s">
        <v>319</v>
      </c>
      <c r="E1890" s="15" t="s">
        <v>327</v>
      </c>
    </row>
    <row r="1891" spans="1:5">
      <c r="A1891" s="16" t="str">
        <f t="shared" si="29"/>
        <v>沖縄県島尻郡伊平屋村</v>
      </c>
      <c r="B1891" s="19" t="s">
        <v>326</v>
      </c>
      <c r="C1891" s="15" t="s">
        <v>311</v>
      </c>
      <c r="D1891" s="20" t="s">
        <v>319</v>
      </c>
      <c r="E1891" s="15" t="s">
        <v>325</v>
      </c>
    </row>
    <row r="1892" spans="1:5">
      <c r="A1892" s="16" t="str">
        <f t="shared" si="29"/>
        <v>沖縄県島尻郡伊是名村</v>
      </c>
      <c r="B1892" s="19" t="s">
        <v>324</v>
      </c>
      <c r="C1892" s="15" t="s">
        <v>311</v>
      </c>
      <c r="D1892" s="20" t="s">
        <v>319</v>
      </c>
      <c r="E1892" s="15" t="s">
        <v>323</v>
      </c>
    </row>
    <row r="1893" spans="1:5">
      <c r="A1893" s="16" t="str">
        <f t="shared" si="29"/>
        <v>沖縄県島尻郡久米島町</v>
      </c>
      <c r="B1893" s="19" t="s">
        <v>322</v>
      </c>
      <c r="C1893" s="15" t="s">
        <v>311</v>
      </c>
      <c r="D1893" s="20" t="s">
        <v>319</v>
      </c>
      <c r="E1893" s="15" t="s">
        <v>321</v>
      </c>
    </row>
    <row r="1894" spans="1:5">
      <c r="A1894" s="16" t="str">
        <f t="shared" si="29"/>
        <v>沖縄県島尻郡八重瀬町</v>
      </c>
      <c r="B1894" s="19" t="s">
        <v>320</v>
      </c>
      <c r="C1894" s="15" t="s">
        <v>311</v>
      </c>
      <c r="D1894" s="20" t="s">
        <v>319</v>
      </c>
      <c r="E1894" s="15" t="s">
        <v>318</v>
      </c>
    </row>
    <row r="1895" spans="1:5">
      <c r="A1895" s="16" t="str">
        <f t="shared" si="29"/>
        <v>沖縄県宮古郡多良間村</v>
      </c>
      <c r="B1895" s="19" t="s">
        <v>317</v>
      </c>
      <c r="C1895" s="15" t="s">
        <v>311</v>
      </c>
      <c r="D1895" s="20" t="s">
        <v>316</v>
      </c>
      <c r="E1895" s="15" t="s">
        <v>315</v>
      </c>
    </row>
    <row r="1896" spans="1:5">
      <c r="A1896" s="16" t="str">
        <f t="shared" si="29"/>
        <v>沖縄県八重山郡竹富町</v>
      </c>
      <c r="B1896" s="19" t="s">
        <v>314</v>
      </c>
      <c r="C1896" s="15" t="s">
        <v>311</v>
      </c>
      <c r="D1896" s="20" t="s">
        <v>310</v>
      </c>
      <c r="E1896" s="15" t="s">
        <v>313</v>
      </c>
    </row>
    <row r="1897" spans="1:5">
      <c r="A1897" s="16" t="str">
        <f t="shared" si="29"/>
        <v>沖縄県八重山郡与那国町</v>
      </c>
      <c r="B1897" s="19" t="s">
        <v>312</v>
      </c>
      <c r="C1897" s="15" t="s">
        <v>311</v>
      </c>
      <c r="D1897" s="20" t="s">
        <v>310</v>
      </c>
      <c r="E1897" s="15" t="s">
        <v>309</v>
      </c>
    </row>
  </sheetData>
  <sheetProtection sheet="1" objects="1" scenarios="1"/>
  <phoneticPr fontId="6"/>
  <pageMargins left="1.299212598425197"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3117-F893-4C9D-82CC-32F3ACEFE5C8}">
  <sheetPr>
    <tabColor rgb="FFFFFF00"/>
  </sheetPr>
  <dimension ref="A1:AC78"/>
  <sheetViews>
    <sheetView showGridLines="0" zoomScale="80" zoomScaleNormal="80" zoomScaleSheetLayoutView="80" workbookViewId="0">
      <selection activeCell="B8" sqref="B8:D8"/>
    </sheetView>
  </sheetViews>
  <sheetFormatPr defaultColWidth="6.625" defaultRowHeight="20.100000000000001" customHeight="1"/>
  <cols>
    <col min="1" max="1" width="1.375" style="5" customWidth="1"/>
    <col min="2" max="2" width="4.375" style="5" customWidth="1"/>
    <col min="3" max="4" width="3.625" style="5" customWidth="1"/>
    <col min="5" max="5" width="9.625" style="5" customWidth="1"/>
    <col min="6" max="6" width="5.125" style="5" customWidth="1"/>
    <col min="7" max="7" width="3.625" style="5" customWidth="1"/>
    <col min="8" max="8" width="9.625" style="5" customWidth="1"/>
    <col min="9" max="9" width="5.125" style="5" customWidth="1"/>
    <col min="10" max="10" width="3.625" style="5" customWidth="1"/>
    <col min="11" max="11" width="9.625" style="5" customWidth="1"/>
    <col min="12" max="12" width="5.125" style="5" customWidth="1"/>
    <col min="13" max="13" width="3.625" style="5" customWidth="1"/>
    <col min="14" max="14" width="9.625" style="5" customWidth="1"/>
    <col min="15" max="15" width="5.125" style="5" customWidth="1"/>
    <col min="16" max="16" width="3.625" style="5" customWidth="1"/>
    <col min="17" max="17" width="9.625" style="5" customWidth="1"/>
    <col min="18" max="18" width="5.125" style="5" customWidth="1"/>
    <col min="19" max="19" width="3.625" style="5" customWidth="1"/>
    <col min="20" max="20" width="1.75" style="5" customWidth="1"/>
    <col min="21" max="21" width="2.375" style="71" bestFit="1" customWidth="1"/>
    <col min="22" max="22" width="12.625" style="71" customWidth="1"/>
    <col min="23" max="23" width="13.625" style="71" customWidth="1"/>
    <col min="24" max="24" width="15.625" style="71" customWidth="1"/>
    <col min="25" max="29" width="6.625" style="71"/>
    <col min="30" max="16384" width="6.625" style="5"/>
  </cols>
  <sheetData>
    <row r="1" spans="1:29" ht="20.100000000000001" customHeight="1">
      <c r="A1" s="439" t="s">
        <v>4476</v>
      </c>
      <c r="B1" s="439"/>
      <c r="C1" s="439"/>
      <c r="D1" s="439"/>
      <c r="E1" s="439"/>
      <c r="F1" s="439"/>
      <c r="G1" s="264"/>
      <c r="H1" s="264"/>
      <c r="I1" s="264"/>
      <c r="J1" s="264"/>
      <c r="K1" s="264"/>
      <c r="L1" s="264"/>
      <c r="M1" s="264"/>
      <c r="N1" s="264"/>
      <c r="O1" s="264"/>
      <c r="P1" s="264"/>
      <c r="Q1" s="440" t="s">
        <v>4475</v>
      </c>
      <c r="R1" s="440"/>
      <c r="S1" s="440"/>
    </row>
    <row r="2" spans="1:29" ht="20.100000000000001" customHeight="1">
      <c r="A2" s="441" t="s">
        <v>33</v>
      </c>
      <c r="B2" s="441"/>
      <c r="C2" s="441"/>
      <c r="D2" s="441"/>
      <c r="E2" s="441"/>
      <c r="F2" s="441"/>
      <c r="G2" s="441"/>
      <c r="H2" s="441"/>
      <c r="I2" s="441"/>
      <c r="J2" s="441"/>
      <c r="K2" s="441"/>
      <c r="L2" s="441"/>
      <c r="M2" s="441"/>
      <c r="N2" s="441"/>
      <c r="O2" s="441"/>
      <c r="P2" s="441"/>
      <c r="Q2" s="441"/>
      <c r="R2" s="441"/>
      <c r="S2" s="441"/>
      <c r="AC2" s="204" t="s">
        <v>4711</v>
      </c>
    </row>
    <row r="3" spans="1:29" ht="20.100000000000001" customHeight="1">
      <c r="A3" s="442" t="s">
        <v>1</v>
      </c>
      <c r="B3" s="442"/>
      <c r="C3" s="442"/>
      <c r="D3" s="442"/>
      <c r="E3" s="442"/>
      <c r="F3" s="442"/>
      <c r="G3" s="442"/>
      <c r="H3" s="442"/>
      <c r="I3" s="442"/>
      <c r="J3" s="442"/>
      <c r="K3" s="442"/>
      <c r="L3" s="442"/>
      <c r="M3" s="442"/>
      <c r="N3" s="442"/>
      <c r="O3" s="442"/>
      <c r="P3" s="442"/>
      <c r="Q3" s="442"/>
      <c r="R3" s="442"/>
      <c r="S3" s="442"/>
    </row>
    <row r="4" spans="1:29" ht="20.100000000000001" customHeight="1">
      <c r="A4" s="443" t="s">
        <v>4474</v>
      </c>
      <c r="B4" s="443"/>
      <c r="C4" s="443"/>
      <c r="D4" s="443"/>
      <c r="E4" s="443"/>
      <c r="F4" s="443"/>
      <c r="G4" s="443"/>
      <c r="H4" s="443"/>
      <c r="I4" s="443"/>
      <c r="J4" s="443"/>
      <c r="K4" s="443"/>
      <c r="L4" s="443"/>
      <c r="M4" s="443"/>
      <c r="N4" s="443"/>
      <c r="O4" s="443"/>
      <c r="P4" s="443"/>
      <c r="Q4" s="443"/>
      <c r="R4" s="443"/>
      <c r="S4" s="443"/>
    </row>
    <row r="5" spans="1:29" ht="20.100000000000001" customHeight="1">
      <c r="A5" s="5" t="s">
        <v>32</v>
      </c>
    </row>
    <row r="6" spans="1:29" ht="20.100000000000001" customHeight="1">
      <c r="B6" s="444" t="s">
        <v>31</v>
      </c>
      <c r="C6" s="444"/>
      <c r="D6" s="444"/>
      <c r="E6" s="445" t="s">
        <v>4636</v>
      </c>
      <c r="F6" s="446"/>
      <c r="G6" s="446"/>
      <c r="H6" s="446"/>
      <c r="I6" s="446"/>
      <c r="J6" s="446"/>
      <c r="K6" s="446"/>
      <c r="L6" s="446"/>
      <c r="M6" s="446"/>
      <c r="N6" s="446"/>
      <c r="O6" s="446"/>
      <c r="P6" s="446"/>
      <c r="Q6" s="446"/>
      <c r="R6" s="446"/>
      <c r="S6" s="447"/>
    </row>
    <row r="7" spans="1:29" ht="20.100000000000001" customHeight="1">
      <c r="B7" s="453" t="s">
        <v>4624</v>
      </c>
      <c r="C7" s="454"/>
      <c r="D7" s="455"/>
      <c r="E7" s="450" t="s">
        <v>4624</v>
      </c>
      <c r="F7" s="451"/>
      <c r="G7" s="452"/>
      <c r="H7" s="450" t="s">
        <v>4624</v>
      </c>
      <c r="I7" s="451"/>
      <c r="J7" s="452"/>
      <c r="K7" s="450" t="s">
        <v>4624</v>
      </c>
      <c r="L7" s="451"/>
      <c r="M7" s="452"/>
      <c r="N7" s="450" t="s">
        <v>4624</v>
      </c>
      <c r="O7" s="451"/>
      <c r="P7" s="452"/>
      <c r="Q7" s="450" t="s">
        <v>4624</v>
      </c>
      <c r="R7" s="451"/>
      <c r="S7" s="452"/>
    </row>
    <row r="8" spans="1:29" ht="30" customHeight="1">
      <c r="B8" s="432" t="s">
        <v>4728</v>
      </c>
      <c r="C8" s="432"/>
      <c r="D8" s="432"/>
      <c r="E8" s="433"/>
      <c r="F8" s="434"/>
      <c r="G8" s="435"/>
      <c r="H8" s="433"/>
      <c r="I8" s="434"/>
      <c r="J8" s="435"/>
      <c r="K8" s="433"/>
      <c r="L8" s="434"/>
      <c r="M8" s="435"/>
      <c r="N8" s="433"/>
      <c r="O8" s="434"/>
      <c r="P8" s="435"/>
      <c r="Q8" s="433"/>
      <c r="R8" s="434"/>
      <c r="S8" s="435"/>
      <c r="V8" s="204"/>
      <c r="W8" s="204"/>
    </row>
    <row r="9" spans="1:29" ht="12" customHeight="1">
      <c r="B9" s="5" t="s">
        <v>4477</v>
      </c>
      <c r="Q9" s="71"/>
      <c r="R9" s="71"/>
      <c r="S9" s="71"/>
      <c r="T9" s="71"/>
      <c r="X9" s="5"/>
      <c r="Y9" s="5"/>
      <c r="Z9" s="5"/>
      <c r="AA9" s="5"/>
      <c r="AB9" s="5"/>
      <c r="AC9" s="5"/>
    </row>
    <row r="10" spans="1:29" ht="12" customHeight="1">
      <c r="B10" s="5" t="s">
        <v>35</v>
      </c>
      <c r="Q10" s="71"/>
      <c r="R10" s="71"/>
      <c r="S10" s="71"/>
      <c r="T10" s="71"/>
      <c r="X10" s="5"/>
      <c r="Y10" s="5"/>
      <c r="Z10" s="5"/>
      <c r="AA10" s="5"/>
      <c r="AB10" s="5"/>
      <c r="AC10" s="5"/>
    </row>
    <row r="11" spans="1:29" ht="12" customHeight="1">
      <c r="B11" s="5" t="s">
        <v>34</v>
      </c>
      <c r="Q11" s="71"/>
      <c r="R11" s="71"/>
      <c r="S11" s="71"/>
      <c r="T11" s="71"/>
      <c r="X11" s="5"/>
      <c r="Y11" s="5"/>
      <c r="Z11" s="5"/>
      <c r="AA11" s="5"/>
      <c r="AB11" s="5"/>
      <c r="AC11" s="5"/>
    </row>
    <row r="12" spans="1:29" ht="12" customHeight="1">
      <c r="Q12" s="71"/>
      <c r="R12" s="71"/>
      <c r="S12" s="71"/>
      <c r="T12" s="71"/>
      <c r="X12" s="5"/>
      <c r="Y12" s="5"/>
      <c r="Z12" s="5"/>
      <c r="AA12" s="5"/>
      <c r="AB12" s="5"/>
      <c r="AC12" s="5"/>
    </row>
    <row r="13" spans="1:29" ht="20.100000000000001" customHeight="1">
      <c r="A13" s="5" t="s">
        <v>30</v>
      </c>
      <c r="V13" s="204"/>
      <c r="W13" s="204"/>
    </row>
    <row r="14" spans="1:29" ht="20.100000000000001" customHeight="1" thickBot="1">
      <c r="B14" s="5" t="s">
        <v>29</v>
      </c>
      <c r="V14" s="207" t="s">
        <v>4630</v>
      </c>
      <c r="W14" s="204"/>
      <c r="Y14" s="71" t="s">
        <v>4631</v>
      </c>
    </row>
    <row r="15" spans="1:29" ht="19.5" customHeight="1" thickBot="1">
      <c r="B15" s="414" t="s">
        <v>4472</v>
      </c>
      <c r="C15" s="448"/>
      <c r="D15" s="415"/>
      <c r="E15" s="456" t="str">
        <f>IF($Q$15="","",EOMONTH($Q$15,-49)+1)</f>
        <v/>
      </c>
      <c r="F15" s="457"/>
      <c r="G15" s="206" t="s">
        <v>4471</v>
      </c>
      <c r="H15" s="456" t="str">
        <f>IF($Q$15="","",EOMONTH($Q$15,-37)+1)</f>
        <v/>
      </c>
      <c r="I15" s="457"/>
      <c r="J15" s="206" t="s">
        <v>4471</v>
      </c>
      <c r="K15" s="456" t="str">
        <f>IF($Q$15="","",EOMONTH($Q$15,-25)+1)</f>
        <v/>
      </c>
      <c r="L15" s="457"/>
      <c r="M15" s="206" t="s">
        <v>4471</v>
      </c>
      <c r="N15" s="456" t="str">
        <f>IF($Q$15="","",EOMONTH($Q$15,-13)+1)</f>
        <v/>
      </c>
      <c r="O15" s="457"/>
      <c r="P15" s="206" t="s">
        <v>4471</v>
      </c>
      <c r="Q15" s="456" t="str">
        <f>IF(V15="","",V15)</f>
        <v/>
      </c>
      <c r="R15" s="457"/>
      <c r="S15" s="206" t="s">
        <v>4471</v>
      </c>
      <c r="V15" s="394"/>
      <c r="W15" s="395"/>
      <c r="X15" s="71" t="s">
        <v>4471</v>
      </c>
    </row>
    <row r="16" spans="1:29" ht="19.5" customHeight="1" thickBot="1">
      <c r="B16" s="379"/>
      <c r="C16" s="442"/>
      <c r="D16" s="380"/>
      <c r="E16" s="429" t="str">
        <f>IF($Q$16="","",EOMONTH($Q$16,-48))</f>
        <v/>
      </c>
      <c r="F16" s="430"/>
      <c r="G16" s="203" t="s">
        <v>4469</v>
      </c>
      <c r="H16" s="429" t="str">
        <f>IF($Q$16="","",EOMONTH($Q$16,-36))</f>
        <v/>
      </c>
      <c r="I16" s="430"/>
      <c r="J16" s="203" t="s">
        <v>4469</v>
      </c>
      <c r="K16" s="429" t="str">
        <f>IF($Q$16="","",EOMONTH($Q$16,-24))</f>
        <v/>
      </c>
      <c r="L16" s="430"/>
      <c r="M16" s="203" t="s">
        <v>4469</v>
      </c>
      <c r="N16" s="429" t="str">
        <f>IF($Q$16="","",EOMONTH($Q$16,-12))</f>
        <v/>
      </c>
      <c r="O16" s="430"/>
      <c r="P16" s="203" t="s">
        <v>4469</v>
      </c>
      <c r="Q16" s="429" t="str">
        <f>IF(V16="","",V16)</f>
        <v/>
      </c>
      <c r="R16" s="430"/>
      <c r="S16" s="203" t="s">
        <v>4469</v>
      </c>
      <c r="V16" s="394"/>
      <c r="W16" s="395"/>
      <c r="X16" s="71" t="s">
        <v>4469</v>
      </c>
    </row>
    <row r="17" spans="2:28" ht="19.5" customHeight="1">
      <c r="B17" s="381"/>
      <c r="C17" s="449"/>
      <c r="D17" s="382"/>
      <c r="E17" s="431" t="s">
        <v>4468</v>
      </c>
      <c r="F17" s="431"/>
      <c r="G17" s="431"/>
      <c r="H17" s="391" t="s">
        <v>4468</v>
      </c>
      <c r="I17" s="431"/>
      <c r="J17" s="431"/>
      <c r="K17" s="391" t="s">
        <v>4468</v>
      </c>
      <c r="L17" s="431"/>
      <c r="M17" s="392"/>
      <c r="N17" s="391" t="s">
        <v>4468</v>
      </c>
      <c r="O17" s="431"/>
      <c r="P17" s="392"/>
      <c r="Q17" s="431" t="s">
        <v>4468</v>
      </c>
      <c r="R17" s="431"/>
      <c r="S17" s="392"/>
      <c r="V17" s="334" t="s">
        <v>4632</v>
      </c>
      <c r="W17" s="204"/>
    </row>
    <row r="18" spans="2:28" ht="21" customHeight="1">
      <c r="B18" s="424" t="s">
        <v>4466</v>
      </c>
      <c r="C18" s="424"/>
      <c r="D18" s="424"/>
      <c r="E18" s="425" t="s">
        <v>28</v>
      </c>
      <c r="F18" s="414" t="s">
        <v>88</v>
      </c>
      <c r="G18" s="415"/>
      <c r="H18" s="425" t="s">
        <v>28</v>
      </c>
      <c r="I18" s="414" t="s">
        <v>88</v>
      </c>
      <c r="J18" s="415"/>
      <c r="K18" s="425" t="s">
        <v>28</v>
      </c>
      <c r="L18" s="414" t="s">
        <v>88</v>
      </c>
      <c r="M18" s="415"/>
      <c r="N18" s="425" t="s">
        <v>28</v>
      </c>
      <c r="O18" s="414" t="s">
        <v>88</v>
      </c>
      <c r="P18" s="415"/>
      <c r="Q18" s="425" t="s">
        <v>28</v>
      </c>
      <c r="R18" s="414" t="s">
        <v>88</v>
      </c>
      <c r="S18" s="415"/>
    </row>
    <row r="19" spans="2:28" ht="21" customHeight="1">
      <c r="B19" s="428" t="s">
        <v>4464</v>
      </c>
      <c r="C19" s="428"/>
      <c r="D19" s="428"/>
      <c r="E19" s="426"/>
      <c r="F19" s="381"/>
      <c r="G19" s="382"/>
      <c r="H19" s="426"/>
      <c r="I19" s="381"/>
      <c r="J19" s="382"/>
      <c r="K19" s="426"/>
      <c r="L19" s="381"/>
      <c r="M19" s="382"/>
      <c r="N19" s="426"/>
      <c r="O19" s="381"/>
      <c r="P19" s="382"/>
      <c r="Q19" s="426"/>
      <c r="R19" s="381"/>
      <c r="S19" s="382"/>
      <c r="U19" s="209"/>
      <c r="V19" s="209" t="s">
        <v>4473</v>
      </c>
      <c r="W19" s="209"/>
      <c r="X19" s="209"/>
      <c r="Y19" s="209"/>
      <c r="Z19" s="209"/>
      <c r="AA19" s="209"/>
    </row>
    <row r="20" spans="2:28" ht="21" customHeight="1">
      <c r="B20" s="378" t="s">
        <v>27</v>
      </c>
      <c r="C20" s="414" t="s">
        <v>4462</v>
      </c>
      <c r="D20" s="415"/>
      <c r="E20" s="240"/>
      <c r="F20" s="397"/>
      <c r="G20" s="398"/>
      <c r="H20" s="240"/>
      <c r="I20" s="397"/>
      <c r="J20" s="398"/>
      <c r="K20" s="240"/>
      <c r="L20" s="397"/>
      <c r="M20" s="398"/>
      <c r="N20" s="240"/>
      <c r="O20" s="397"/>
      <c r="P20" s="398"/>
      <c r="Q20" s="240"/>
      <c r="R20" s="397"/>
      <c r="S20" s="398"/>
      <c r="U20" s="209"/>
      <c r="V20" s="246" t="s">
        <v>4470</v>
      </c>
      <c r="W20" s="436" t="s">
        <v>50</v>
      </c>
      <c r="X20" s="437"/>
      <c r="Y20" s="438"/>
      <c r="Z20" s="209"/>
      <c r="AA20" s="209"/>
    </row>
    <row r="21" spans="2:28" ht="21" customHeight="1">
      <c r="B21" s="378"/>
      <c r="C21" s="381"/>
      <c r="D21" s="382"/>
      <c r="E21" s="241"/>
      <c r="F21" s="403"/>
      <c r="G21" s="404"/>
      <c r="H21" s="241"/>
      <c r="I21" s="403"/>
      <c r="J21" s="404"/>
      <c r="K21" s="241"/>
      <c r="L21" s="403"/>
      <c r="M21" s="404"/>
      <c r="N21" s="241"/>
      <c r="O21" s="403"/>
      <c r="P21" s="404"/>
      <c r="Q21" s="241"/>
      <c r="R21" s="403"/>
      <c r="S21" s="404"/>
      <c r="U21" s="209"/>
      <c r="V21" s="246" t="s">
        <v>36</v>
      </c>
      <c r="W21" s="436" t="s">
        <v>4712</v>
      </c>
      <c r="X21" s="437"/>
      <c r="Y21" s="438"/>
      <c r="Z21" s="209"/>
      <c r="AA21" s="209"/>
    </row>
    <row r="22" spans="2:28" ht="21" customHeight="1">
      <c r="B22" s="378"/>
      <c r="C22" s="389" t="s">
        <v>4461</v>
      </c>
      <c r="D22" s="390"/>
      <c r="E22" s="427"/>
      <c r="F22" s="406"/>
      <c r="G22" s="407"/>
      <c r="H22" s="427"/>
      <c r="I22" s="406"/>
      <c r="J22" s="407"/>
      <c r="K22" s="427"/>
      <c r="L22" s="406"/>
      <c r="M22" s="407"/>
      <c r="N22" s="427"/>
      <c r="O22" s="406"/>
      <c r="P22" s="407"/>
      <c r="Q22" s="427"/>
      <c r="R22" s="406"/>
      <c r="S22" s="407"/>
      <c r="U22" s="209"/>
      <c r="V22" s="246" t="s">
        <v>4467</v>
      </c>
      <c r="W22" s="436" t="s">
        <v>4713</v>
      </c>
      <c r="X22" s="437"/>
      <c r="Y22" s="438"/>
      <c r="Z22" s="209"/>
      <c r="AA22" s="209"/>
    </row>
    <row r="23" spans="2:28" ht="21" customHeight="1">
      <c r="B23" s="378"/>
      <c r="C23" s="391"/>
      <c r="D23" s="392"/>
      <c r="E23" s="427"/>
      <c r="F23" s="408"/>
      <c r="G23" s="409"/>
      <c r="H23" s="427"/>
      <c r="I23" s="408"/>
      <c r="J23" s="409"/>
      <c r="K23" s="427"/>
      <c r="L23" s="408"/>
      <c r="M23" s="409"/>
      <c r="N23" s="427"/>
      <c r="O23" s="408"/>
      <c r="P23" s="409"/>
      <c r="Q23" s="427"/>
      <c r="R23" s="408"/>
      <c r="S23" s="409"/>
      <c r="U23" s="422">
        <v>1</v>
      </c>
      <c r="V23" s="416" t="s">
        <v>4465</v>
      </c>
      <c r="W23" s="417"/>
      <c r="X23" s="417"/>
      <c r="Y23" s="417"/>
      <c r="Z23" s="417"/>
      <c r="AA23" s="418"/>
    </row>
    <row r="24" spans="2:28" ht="21" customHeight="1">
      <c r="B24" s="378"/>
      <c r="C24" s="389" t="s">
        <v>4626</v>
      </c>
      <c r="D24" s="390"/>
      <c r="E24" s="240"/>
      <c r="F24" s="401"/>
      <c r="G24" s="402"/>
      <c r="H24" s="240"/>
      <c r="I24" s="401"/>
      <c r="J24" s="402"/>
      <c r="K24" s="240"/>
      <c r="L24" s="401"/>
      <c r="M24" s="402"/>
      <c r="N24" s="240"/>
      <c r="O24" s="401"/>
      <c r="P24" s="402"/>
      <c r="Q24" s="240"/>
      <c r="R24" s="401"/>
      <c r="S24" s="402"/>
      <c r="U24" s="423"/>
      <c r="V24" s="419"/>
      <c r="W24" s="420"/>
      <c r="X24" s="420"/>
      <c r="Y24" s="420"/>
      <c r="Z24" s="420"/>
      <c r="AA24" s="421"/>
    </row>
    <row r="25" spans="2:28" ht="21" customHeight="1">
      <c r="B25" s="378"/>
      <c r="C25" s="391"/>
      <c r="D25" s="392"/>
      <c r="E25" s="241"/>
      <c r="F25" s="403"/>
      <c r="G25" s="404"/>
      <c r="H25" s="241"/>
      <c r="I25" s="403"/>
      <c r="J25" s="404"/>
      <c r="K25" s="241"/>
      <c r="L25" s="403"/>
      <c r="M25" s="404"/>
      <c r="N25" s="241"/>
      <c r="O25" s="403"/>
      <c r="P25" s="404"/>
      <c r="Q25" s="241"/>
      <c r="R25" s="403"/>
      <c r="S25" s="404"/>
      <c r="U25" s="422">
        <v>2</v>
      </c>
      <c r="V25" s="416" t="s">
        <v>4625</v>
      </c>
      <c r="W25" s="417"/>
      <c r="X25" s="417"/>
      <c r="Y25" s="417"/>
      <c r="Z25" s="417"/>
      <c r="AA25" s="418"/>
    </row>
    <row r="26" spans="2:28" ht="21" customHeight="1">
      <c r="B26" s="378" t="s">
        <v>26</v>
      </c>
      <c r="C26" s="414" t="s">
        <v>4462</v>
      </c>
      <c r="D26" s="415"/>
      <c r="E26" s="240"/>
      <c r="F26" s="401"/>
      <c r="G26" s="402"/>
      <c r="H26" s="240"/>
      <c r="I26" s="401"/>
      <c r="J26" s="402"/>
      <c r="K26" s="240"/>
      <c r="L26" s="401"/>
      <c r="M26" s="402"/>
      <c r="N26" s="240"/>
      <c r="O26" s="401"/>
      <c r="P26" s="402"/>
      <c r="Q26" s="240"/>
      <c r="R26" s="401"/>
      <c r="S26" s="402"/>
      <c r="U26" s="423"/>
      <c r="V26" s="419"/>
      <c r="W26" s="420"/>
      <c r="X26" s="420"/>
      <c r="Y26" s="420"/>
      <c r="Z26" s="420"/>
      <c r="AA26" s="421"/>
    </row>
    <row r="27" spans="2:28" ht="21" customHeight="1">
      <c r="B27" s="378"/>
      <c r="C27" s="381"/>
      <c r="D27" s="382"/>
      <c r="E27" s="241"/>
      <c r="F27" s="403"/>
      <c r="G27" s="404"/>
      <c r="H27" s="241"/>
      <c r="I27" s="403"/>
      <c r="J27" s="404"/>
      <c r="K27" s="241"/>
      <c r="L27" s="403"/>
      <c r="M27" s="404"/>
      <c r="N27" s="241"/>
      <c r="O27" s="403"/>
      <c r="P27" s="404"/>
      <c r="Q27" s="241"/>
      <c r="R27" s="403"/>
      <c r="S27" s="404"/>
      <c r="U27" s="422">
        <v>3</v>
      </c>
      <c r="V27" s="416" t="s">
        <v>4463</v>
      </c>
      <c r="W27" s="417"/>
      <c r="X27" s="417"/>
      <c r="Y27" s="417"/>
      <c r="Z27" s="417"/>
      <c r="AA27" s="418"/>
    </row>
    <row r="28" spans="2:28" ht="21" customHeight="1">
      <c r="B28" s="378"/>
      <c r="C28" s="389" t="s">
        <v>4461</v>
      </c>
      <c r="D28" s="390"/>
      <c r="E28" s="405"/>
      <c r="F28" s="406"/>
      <c r="G28" s="407"/>
      <c r="H28" s="405"/>
      <c r="I28" s="406"/>
      <c r="J28" s="407"/>
      <c r="K28" s="405"/>
      <c r="L28" s="406"/>
      <c r="M28" s="407"/>
      <c r="N28" s="405"/>
      <c r="O28" s="406"/>
      <c r="P28" s="407"/>
      <c r="Q28" s="405"/>
      <c r="R28" s="406"/>
      <c r="S28" s="407"/>
      <c r="U28" s="423"/>
      <c r="V28" s="419"/>
      <c r="W28" s="420"/>
      <c r="X28" s="420"/>
      <c r="Y28" s="420"/>
      <c r="Z28" s="420"/>
      <c r="AA28" s="421"/>
    </row>
    <row r="29" spans="2:28" ht="21" customHeight="1">
      <c r="B29" s="378"/>
      <c r="C29" s="391"/>
      <c r="D29" s="392"/>
      <c r="E29" s="405"/>
      <c r="F29" s="408"/>
      <c r="G29" s="409"/>
      <c r="H29" s="405"/>
      <c r="I29" s="408"/>
      <c r="J29" s="409"/>
      <c r="K29" s="405"/>
      <c r="L29" s="408"/>
      <c r="M29" s="409"/>
      <c r="N29" s="405"/>
      <c r="O29" s="408"/>
      <c r="P29" s="409"/>
      <c r="Q29" s="405"/>
      <c r="R29" s="408"/>
      <c r="S29" s="409"/>
      <c r="U29" s="422">
        <v>4</v>
      </c>
      <c r="V29" s="416" t="s">
        <v>4639</v>
      </c>
      <c r="W29" s="417"/>
      <c r="X29" s="417"/>
      <c r="Y29" s="417"/>
      <c r="Z29" s="417"/>
      <c r="AA29" s="418"/>
    </row>
    <row r="30" spans="2:28" ht="21" customHeight="1">
      <c r="B30" s="378"/>
      <c r="C30" s="389" t="s">
        <v>4626</v>
      </c>
      <c r="D30" s="390"/>
      <c r="E30" s="240"/>
      <c r="F30" s="401"/>
      <c r="G30" s="402"/>
      <c r="H30" s="240"/>
      <c r="I30" s="401"/>
      <c r="J30" s="402"/>
      <c r="K30" s="240"/>
      <c r="L30" s="401"/>
      <c r="M30" s="402"/>
      <c r="N30" s="240"/>
      <c r="O30" s="401"/>
      <c r="P30" s="402"/>
      <c r="Q30" s="240"/>
      <c r="R30" s="401"/>
      <c r="S30" s="402"/>
      <c r="U30" s="423"/>
      <c r="V30" s="419"/>
      <c r="W30" s="420"/>
      <c r="X30" s="420"/>
      <c r="Y30" s="420"/>
      <c r="Z30" s="420"/>
      <c r="AA30" s="421"/>
      <c r="AB30" s="59"/>
    </row>
    <row r="31" spans="2:28" ht="21" customHeight="1">
      <c r="B31" s="378"/>
      <c r="C31" s="391"/>
      <c r="D31" s="392"/>
      <c r="E31" s="241"/>
      <c r="F31" s="403"/>
      <c r="G31" s="404"/>
      <c r="H31" s="241"/>
      <c r="I31" s="403"/>
      <c r="J31" s="404"/>
      <c r="K31" s="241"/>
      <c r="L31" s="403"/>
      <c r="M31" s="404"/>
      <c r="N31" s="241"/>
      <c r="O31" s="403"/>
      <c r="P31" s="404"/>
      <c r="Q31" s="241"/>
      <c r="R31" s="403"/>
      <c r="S31" s="404"/>
      <c r="U31" s="422">
        <v>5</v>
      </c>
      <c r="V31" s="416" t="s">
        <v>4637</v>
      </c>
      <c r="W31" s="417"/>
      <c r="X31" s="417"/>
      <c r="Y31" s="417"/>
      <c r="Z31" s="417"/>
      <c r="AA31" s="418"/>
      <c r="AB31" s="59"/>
    </row>
    <row r="32" spans="2:28" ht="21" customHeight="1">
      <c r="B32" s="412" t="s">
        <v>25</v>
      </c>
      <c r="C32" s="414" t="s">
        <v>4462</v>
      </c>
      <c r="D32" s="415"/>
      <c r="E32" s="240"/>
      <c r="F32" s="401"/>
      <c r="G32" s="402"/>
      <c r="H32" s="240"/>
      <c r="I32" s="401"/>
      <c r="J32" s="402"/>
      <c r="K32" s="240"/>
      <c r="L32" s="401"/>
      <c r="M32" s="402"/>
      <c r="N32" s="240"/>
      <c r="O32" s="401"/>
      <c r="P32" s="402"/>
      <c r="Q32" s="240"/>
      <c r="R32" s="401"/>
      <c r="S32" s="402"/>
      <c r="U32" s="423"/>
      <c r="V32" s="419"/>
      <c r="W32" s="420"/>
      <c r="X32" s="420"/>
      <c r="Y32" s="420"/>
      <c r="Z32" s="420"/>
      <c r="AA32" s="421"/>
    </row>
    <row r="33" spans="2:28" ht="21" customHeight="1">
      <c r="B33" s="378"/>
      <c r="C33" s="381"/>
      <c r="D33" s="382"/>
      <c r="E33" s="241"/>
      <c r="F33" s="403"/>
      <c r="G33" s="404"/>
      <c r="H33" s="241"/>
      <c r="I33" s="403"/>
      <c r="J33" s="404"/>
      <c r="K33" s="241"/>
      <c r="L33" s="403"/>
      <c r="M33" s="404"/>
      <c r="N33" s="241"/>
      <c r="O33" s="403"/>
      <c r="P33" s="404"/>
      <c r="Q33" s="241"/>
      <c r="R33" s="403"/>
      <c r="S33" s="404"/>
      <c r="AB33" s="59"/>
    </row>
    <row r="34" spans="2:28" ht="21" customHeight="1">
      <c r="B34" s="378"/>
      <c r="C34" s="389" t="s">
        <v>4461</v>
      </c>
      <c r="D34" s="390"/>
      <c r="E34" s="405"/>
      <c r="F34" s="406"/>
      <c r="G34" s="407"/>
      <c r="H34" s="405"/>
      <c r="I34" s="406"/>
      <c r="J34" s="407"/>
      <c r="K34" s="405"/>
      <c r="L34" s="406"/>
      <c r="M34" s="407"/>
      <c r="N34" s="405"/>
      <c r="O34" s="406"/>
      <c r="P34" s="407"/>
      <c r="Q34" s="405"/>
      <c r="R34" s="406"/>
      <c r="S34" s="407"/>
      <c r="V34" s="59"/>
      <c r="W34" s="59"/>
      <c r="X34" s="59"/>
      <c r="Y34" s="59"/>
      <c r="Z34" s="59"/>
      <c r="AA34" s="59"/>
      <c r="AB34" s="59"/>
    </row>
    <row r="35" spans="2:28" ht="21" customHeight="1">
      <c r="B35" s="378"/>
      <c r="C35" s="391"/>
      <c r="D35" s="392"/>
      <c r="E35" s="405"/>
      <c r="F35" s="408"/>
      <c r="G35" s="409"/>
      <c r="H35" s="405"/>
      <c r="I35" s="408"/>
      <c r="J35" s="409"/>
      <c r="K35" s="405"/>
      <c r="L35" s="408"/>
      <c r="M35" s="409"/>
      <c r="N35" s="405"/>
      <c r="O35" s="408"/>
      <c r="P35" s="409"/>
      <c r="Q35" s="405"/>
      <c r="R35" s="408"/>
      <c r="S35" s="409"/>
    </row>
    <row r="36" spans="2:28" ht="21" customHeight="1">
      <c r="B36" s="378"/>
      <c r="C36" s="389" t="s">
        <v>4626</v>
      </c>
      <c r="D36" s="390"/>
      <c r="E36" s="240"/>
      <c r="F36" s="397"/>
      <c r="G36" s="398"/>
      <c r="H36" s="240"/>
      <c r="I36" s="397"/>
      <c r="J36" s="398"/>
      <c r="K36" s="240"/>
      <c r="L36" s="397"/>
      <c r="M36" s="398"/>
      <c r="N36" s="240"/>
      <c r="O36" s="397"/>
      <c r="P36" s="398"/>
      <c r="Q36" s="240"/>
      <c r="R36" s="397"/>
      <c r="S36" s="398"/>
    </row>
    <row r="37" spans="2:28" ht="21" customHeight="1" thickBot="1">
      <c r="B37" s="413"/>
      <c r="C37" s="410"/>
      <c r="D37" s="411"/>
      <c r="E37" s="242"/>
      <c r="F37" s="399"/>
      <c r="G37" s="400"/>
      <c r="H37" s="242"/>
      <c r="I37" s="399"/>
      <c r="J37" s="400"/>
      <c r="K37" s="242"/>
      <c r="L37" s="399"/>
      <c r="M37" s="400"/>
      <c r="N37" s="242"/>
      <c r="O37" s="399"/>
      <c r="P37" s="400"/>
      <c r="Q37" s="242"/>
      <c r="R37" s="399"/>
      <c r="S37" s="400"/>
    </row>
    <row r="38" spans="2:28" ht="21" customHeight="1" thickTop="1">
      <c r="B38" s="377" t="s">
        <v>24</v>
      </c>
      <c r="C38" s="379" t="s">
        <v>4462</v>
      </c>
      <c r="D38" s="380"/>
      <c r="E38" s="243">
        <f>SUM(E20,E26,E32)</f>
        <v>0</v>
      </c>
      <c r="F38" s="383">
        <f>SUM(F20,F26,F32)</f>
        <v>0</v>
      </c>
      <c r="G38" s="384"/>
      <c r="H38" s="243">
        <f>SUM(H20,H26,H32)</f>
        <v>0</v>
      </c>
      <c r="I38" s="383">
        <f>SUM(I20,I26,I32)</f>
        <v>0</v>
      </c>
      <c r="J38" s="384"/>
      <c r="K38" s="243">
        <f>SUM(K20,K26,K32)</f>
        <v>0</v>
      </c>
      <c r="L38" s="383">
        <f>SUM(L20,L26,L32)</f>
        <v>0</v>
      </c>
      <c r="M38" s="384"/>
      <c r="N38" s="243">
        <f>SUM(N20,N26,N32)</f>
        <v>0</v>
      </c>
      <c r="O38" s="383">
        <f>SUM(O20,O26,O32)</f>
        <v>0</v>
      </c>
      <c r="P38" s="384"/>
      <c r="Q38" s="243">
        <f>SUM(Q20,Q26,Q32)</f>
        <v>0</v>
      </c>
      <c r="R38" s="383">
        <f>SUM(R20,R26,R32)</f>
        <v>0</v>
      </c>
      <c r="S38" s="384"/>
    </row>
    <row r="39" spans="2:28" ht="21" customHeight="1">
      <c r="B39" s="378"/>
      <c r="C39" s="381"/>
      <c r="D39" s="382"/>
      <c r="E39" s="244">
        <f>SUM(E21,E27,E33)</f>
        <v>0</v>
      </c>
      <c r="F39" s="385"/>
      <c r="G39" s="386"/>
      <c r="H39" s="244">
        <f>SUM(H21,H27,H33)</f>
        <v>0</v>
      </c>
      <c r="I39" s="385"/>
      <c r="J39" s="386"/>
      <c r="K39" s="244">
        <f>SUM(K21,K27,K33)</f>
        <v>0</v>
      </c>
      <c r="L39" s="385"/>
      <c r="M39" s="386"/>
      <c r="N39" s="244">
        <f>SUM(N21,N27,N33)</f>
        <v>0</v>
      </c>
      <c r="O39" s="385"/>
      <c r="P39" s="386"/>
      <c r="Q39" s="244">
        <f>SUM(Q21,Q27,Q33)</f>
        <v>0</v>
      </c>
      <c r="R39" s="385"/>
      <c r="S39" s="386"/>
    </row>
    <row r="40" spans="2:28" ht="21" customHeight="1">
      <c r="B40" s="378"/>
      <c r="C40" s="389" t="s">
        <v>4461</v>
      </c>
      <c r="D40" s="390"/>
      <c r="E40" s="393">
        <f>SUM(E22,E28,E34)</f>
        <v>0</v>
      </c>
      <c r="F40" s="373"/>
      <c r="G40" s="374"/>
      <c r="H40" s="393">
        <f>SUM(H22,H28,H34)</f>
        <v>0</v>
      </c>
      <c r="I40" s="373"/>
      <c r="J40" s="374"/>
      <c r="K40" s="393">
        <f>SUM(K22,K28,K34)</f>
        <v>0</v>
      </c>
      <c r="L40" s="373"/>
      <c r="M40" s="374"/>
      <c r="N40" s="393">
        <f>SUM(N22,N28,N34)</f>
        <v>0</v>
      </c>
      <c r="O40" s="373"/>
      <c r="P40" s="374"/>
      <c r="Q40" s="393">
        <f>SUM(Q22,Q28,Q34)</f>
        <v>0</v>
      </c>
      <c r="R40" s="373"/>
      <c r="S40" s="374"/>
    </row>
    <row r="41" spans="2:28" ht="21" customHeight="1">
      <c r="B41" s="378"/>
      <c r="C41" s="391"/>
      <c r="D41" s="392"/>
      <c r="E41" s="393"/>
      <c r="F41" s="375"/>
      <c r="G41" s="376"/>
      <c r="H41" s="393"/>
      <c r="I41" s="375"/>
      <c r="J41" s="376"/>
      <c r="K41" s="393"/>
      <c r="L41" s="375"/>
      <c r="M41" s="376"/>
      <c r="N41" s="393"/>
      <c r="O41" s="375"/>
      <c r="P41" s="376"/>
      <c r="Q41" s="393"/>
      <c r="R41" s="375"/>
      <c r="S41" s="376"/>
    </row>
    <row r="42" spans="2:28" ht="21" customHeight="1">
      <c r="B42" s="378"/>
      <c r="C42" s="389" t="s">
        <v>4626</v>
      </c>
      <c r="D42" s="390"/>
      <c r="E42" s="245">
        <f>SUM(E24,E30,E36)</f>
        <v>0</v>
      </c>
      <c r="F42" s="387">
        <f>SUM(F24,F30,F36)</f>
        <v>0</v>
      </c>
      <c r="G42" s="388"/>
      <c r="H42" s="245">
        <f>SUM(H24,H30,H36)</f>
        <v>0</v>
      </c>
      <c r="I42" s="387">
        <f>SUM(I24,I30,I36)</f>
        <v>0</v>
      </c>
      <c r="J42" s="388"/>
      <c r="K42" s="245">
        <f>SUM(K24,K30,K36)</f>
        <v>0</v>
      </c>
      <c r="L42" s="387">
        <f>SUM(L24,L30,L36)</f>
        <v>0</v>
      </c>
      <c r="M42" s="388"/>
      <c r="N42" s="245">
        <f>SUM(N24,N30,N36)</f>
        <v>0</v>
      </c>
      <c r="O42" s="387">
        <f>SUM(O24,O30,O36)</f>
        <v>0</v>
      </c>
      <c r="P42" s="388"/>
      <c r="Q42" s="245">
        <f>SUM(Q24,Q30,Q36)</f>
        <v>0</v>
      </c>
      <c r="R42" s="387">
        <f>SUM(R24,R30,R36)</f>
        <v>0</v>
      </c>
      <c r="S42" s="388"/>
    </row>
    <row r="43" spans="2:28" ht="21" customHeight="1">
      <c r="B43" s="378"/>
      <c r="C43" s="391"/>
      <c r="D43" s="392"/>
      <c r="E43" s="244">
        <f>SUM(E25,E31,E37)</f>
        <v>0</v>
      </c>
      <c r="F43" s="385"/>
      <c r="G43" s="386"/>
      <c r="H43" s="244">
        <f>SUM(H25,H31,H37)</f>
        <v>0</v>
      </c>
      <c r="I43" s="385"/>
      <c r="J43" s="386"/>
      <c r="K43" s="244">
        <f>SUM(K25,K31,K37)</f>
        <v>0</v>
      </c>
      <c r="L43" s="385"/>
      <c r="M43" s="386"/>
      <c r="N43" s="244">
        <f>SUM(N25,N31,N37)</f>
        <v>0</v>
      </c>
      <c r="O43" s="385"/>
      <c r="P43" s="386"/>
      <c r="Q43" s="244">
        <f>SUM(Q25,Q31,Q37)</f>
        <v>0</v>
      </c>
      <c r="R43" s="385"/>
      <c r="S43" s="386"/>
    </row>
    <row r="44" spans="2:28" ht="10.5" customHeight="1">
      <c r="B44" s="396" t="s">
        <v>4706</v>
      </c>
      <c r="C44" s="396"/>
      <c r="D44" s="396"/>
      <c r="E44" s="396"/>
      <c r="F44" s="396"/>
      <c r="G44" s="396"/>
      <c r="H44" s="396"/>
      <c r="I44" s="396"/>
      <c r="J44" s="396"/>
      <c r="K44" s="396"/>
      <c r="L44" s="396"/>
      <c r="M44" s="396"/>
      <c r="N44" s="396"/>
      <c r="O44" s="396"/>
      <c r="P44" s="396"/>
      <c r="Q44" s="396"/>
      <c r="R44" s="396"/>
      <c r="S44" s="396"/>
    </row>
    <row r="45" spans="2:28" ht="20.100000000000001" customHeight="1">
      <c r="B45" s="396"/>
      <c r="C45" s="396"/>
      <c r="D45" s="396"/>
      <c r="E45" s="396"/>
      <c r="F45" s="396"/>
      <c r="G45" s="396"/>
      <c r="H45" s="396"/>
      <c r="I45" s="396"/>
      <c r="J45" s="396"/>
      <c r="K45" s="396"/>
      <c r="L45" s="396"/>
      <c r="M45" s="396"/>
      <c r="N45" s="396"/>
      <c r="O45" s="396"/>
      <c r="P45" s="396"/>
      <c r="Q45" s="396"/>
      <c r="R45" s="396"/>
      <c r="S45" s="396"/>
    </row>
    <row r="46" spans="2:28" ht="20.100000000000001" customHeight="1">
      <c r="B46" s="396"/>
      <c r="C46" s="396"/>
      <c r="D46" s="396"/>
      <c r="E46" s="396"/>
      <c r="F46" s="396"/>
      <c r="G46" s="396"/>
      <c r="H46" s="396"/>
      <c r="I46" s="396"/>
      <c r="J46" s="396"/>
      <c r="K46" s="396"/>
      <c r="L46" s="396"/>
      <c r="M46" s="396"/>
      <c r="N46" s="396"/>
      <c r="O46" s="396"/>
      <c r="P46" s="396"/>
      <c r="Q46" s="396"/>
      <c r="R46" s="396"/>
      <c r="S46" s="396"/>
    </row>
    <row r="47" spans="2:28" ht="20.100000000000001" customHeight="1">
      <c r="B47" s="396"/>
      <c r="C47" s="396"/>
      <c r="D47" s="396"/>
      <c r="E47" s="396"/>
      <c r="F47" s="396"/>
      <c r="G47" s="396"/>
      <c r="H47" s="396"/>
      <c r="I47" s="396"/>
      <c r="J47" s="396"/>
      <c r="K47" s="396"/>
      <c r="L47" s="396"/>
      <c r="M47" s="396"/>
      <c r="N47" s="396"/>
      <c r="O47" s="396"/>
      <c r="P47" s="396"/>
      <c r="Q47" s="396"/>
      <c r="R47" s="396"/>
      <c r="S47" s="396"/>
    </row>
    <row r="54" ht="12"/>
    <row r="72" spans="21:29" ht="39.950000000000003" customHeight="1">
      <c r="AC72" s="5"/>
    </row>
    <row r="73" spans="21:29" ht="39.950000000000003" customHeight="1">
      <c r="AC73" s="5"/>
    </row>
    <row r="77" spans="21:29" ht="20.100000000000001" customHeight="1">
      <c r="U77" s="5"/>
      <c r="V77" s="5"/>
      <c r="W77" s="5"/>
      <c r="X77" s="5"/>
      <c r="Y77" s="5"/>
      <c r="Z77" s="5"/>
      <c r="AA77" s="5"/>
      <c r="AB77" s="5"/>
    </row>
    <row r="78" spans="21:29" ht="20.100000000000001" customHeight="1">
      <c r="U78" s="5"/>
      <c r="V78" s="5"/>
      <c r="W78" s="5"/>
      <c r="X78" s="5"/>
      <c r="Y78" s="5"/>
      <c r="Z78" s="5"/>
      <c r="AA78" s="5"/>
      <c r="AB78" s="5"/>
    </row>
  </sheetData>
  <sheetProtection sheet="1" objects="1" scenarios="1"/>
  <protectedRanges>
    <protectedRange sqref="V15:W16" name="範囲1"/>
  </protectedRanges>
  <mergeCells count="159">
    <mergeCell ref="W21:Y21"/>
    <mergeCell ref="W22:Y22"/>
    <mergeCell ref="W20:Y20"/>
    <mergeCell ref="A1:F1"/>
    <mergeCell ref="Q1:S1"/>
    <mergeCell ref="A2:S2"/>
    <mergeCell ref="A3:S3"/>
    <mergeCell ref="A4:S4"/>
    <mergeCell ref="B6:D6"/>
    <mergeCell ref="E6:S6"/>
    <mergeCell ref="B15:D17"/>
    <mergeCell ref="Q7:S7"/>
    <mergeCell ref="E8:G8"/>
    <mergeCell ref="Q8:S8"/>
    <mergeCell ref="B7:D7"/>
    <mergeCell ref="E7:G7"/>
    <mergeCell ref="H7:J7"/>
    <mergeCell ref="K7:M7"/>
    <mergeCell ref="N7:P7"/>
    <mergeCell ref="Q15:R15"/>
    <mergeCell ref="E15:F15"/>
    <mergeCell ref="H15:I15"/>
    <mergeCell ref="K15:L15"/>
    <mergeCell ref="N15:O15"/>
    <mergeCell ref="B8:D8"/>
    <mergeCell ref="H8:J8"/>
    <mergeCell ref="K8:M8"/>
    <mergeCell ref="N8:P8"/>
    <mergeCell ref="E16:F16"/>
    <mergeCell ref="H16:I16"/>
    <mergeCell ref="K16:L16"/>
    <mergeCell ref="N16:O16"/>
    <mergeCell ref="O18:P19"/>
    <mergeCell ref="Q18:Q19"/>
    <mergeCell ref="Q22:Q23"/>
    <mergeCell ref="R22:S23"/>
    <mergeCell ref="R18:S19"/>
    <mergeCell ref="Q16:R16"/>
    <mergeCell ref="E17:G17"/>
    <mergeCell ref="H17:J17"/>
    <mergeCell ref="K17:M17"/>
    <mergeCell ref="N17:P17"/>
    <mergeCell ref="Q17:S17"/>
    <mergeCell ref="O20:P21"/>
    <mergeCell ref="R20:S21"/>
    <mergeCell ref="F18:G19"/>
    <mergeCell ref="H18:H19"/>
    <mergeCell ref="I18:J19"/>
    <mergeCell ref="K18:K19"/>
    <mergeCell ref="C24:D25"/>
    <mergeCell ref="F24:G25"/>
    <mergeCell ref="I24:J25"/>
    <mergeCell ref="L24:M25"/>
    <mergeCell ref="O24:P25"/>
    <mergeCell ref="O22:P23"/>
    <mergeCell ref="C22:D23"/>
    <mergeCell ref="B18:D18"/>
    <mergeCell ref="E18:E19"/>
    <mergeCell ref="F22:G23"/>
    <mergeCell ref="H22:H23"/>
    <mergeCell ref="I22:J23"/>
    <mergeCell ref="K22:K23"/>
    <mergeCell ref="L22:M23"/>
    <mergeCell ref="N22:N23"/>
    <mergeCell ref="B19:D19"/>
    <mergeCell ref="B20:B25"/>
    <mergeCell ref="C20:D21"/>
    <mergeCell ref="F20:G21"/>
    <mergeCell ref="I20:J21"/>
    <mergeCell ref="L20:M21"/>
    <mergeCell ref="E22:E23"/>
    <mergeCell ref="L18:M19"/>
    <mergeCell ref="N18:N19"/>
    <mergeCell ref="V23:AA24"/>
    <mergeCell ref="V31:AA32"/>
    <mergeCell ref="U29:U30"/>
    <mergeCell ref="V29:AA30"/>
    <mergeCell ref="U31:U32"/>
    <mergeCell ref="U27:U28"/>
    <mergeCell ref="V27:AA28"/>
    <mergeCell ref="Q28:Q29"/>
    <mergeCell ref="R28:S29"/>
    <mergeCell ref="V25:AA26"/>
    <mergeCell ref="R24:S25"/>
    <mergeCell ref="R26:S27"/>
    <mergeCell ref="U23:U24"/>
    <mergeCell ref="U25:U26"/>
    <mergeCell ref="F26:G27"/>
    <mergeCell ref="I26:J27"/>
    <mergeCell ref="L26:M27"/>
    <mergeCell ref="L28:M29"/>
    <mergeCell ref="N28:N29"/>
    <mergeCell ref="O28:P29"/>
    <mergeCell ref="B32:B37"/>
    <mergeCell ref="C32:D33"/>
    <mergeCell ref="F32:G33"/>
    <mergeCell ref="I32:J33"/>
    <mergeCell ref="L32:M33"/>
    <mergeCell ref="O32:P33"/>
    <mergeCell ref="C30:D31"/>
    <mergeCell ref="C28:D29"/>
    <mergeCell ref="E28:E29"/>
    <mergeCell ref="F28:G29"/>
    <mergeCell ref="H28:H29"/>
    <mergeCell ref="I28:J29"/>
    <mergeCell ref="K28:K29"/>
    <mergeCell ref="B26:B31"/>
    <mergeCell ref="C26:D27"/>
    <mergeCell ref="Q34:Q35"/>
    <mergeCell ref="R34:S35"/>
    <mergeCell ref="C36:D37"/>
    <mergeCell ref="C34:D35"/>
    <mergeCell ref="E34:E35"/>
    <mergeCell ref="F34:G35"/>
    <mergeCell ref="H34:H35"/>
    <mergeCell ref="I34:J35"/>
    <mergeCell ref="F30:G31"/>
    <mergeCell ref="I30:J31"/>
    <mergeCell ref="L30:M31"/>
    <mergeCell ref="O30:P31"/>
    <mergeCell ref="R30:S31"/>
    <mergeCell ref="V15:W15"/>
    <mergeCell ref="V16:W16"/>
    <mergeCell ref="B44:S47"/>
    <mergeCell ref="Q40:Q41"/>
    <mergeCell ref="R40:S41"/>
    <mergeCell ref="C42:D43"/>
    <mergeCell ref="F42:G43"/>
    <mergeCell ref="I42:J43"/>
    <mergeCell ref="L42:M43"/>
    <mergeCell ref="O42:P43"/>
    <mergeCell ref="F36:G37"/>
    <mergeCell ref="I36:J37"/>
    <mergeCell ref="L36:M37"/>
    <mergeCell ref="O36:P37"/>
    <mergeCell ref="R36:S37"/>
    <mergeCell ref="R32:S33"/>
    <mergeCell ref="K34:K35"/>
    <mergeCell ref="L34:M35"/>
    <mergeCell ref="N34:N35"/>
    <mergeCell ref="O34:P35"/>
    <mergeCell ref="I38:J39"/>
    <mergeCell ref="L38:M39"/>
    <mergeCell ref="O38:P39"/>
    <mergeCell ref="O26:P27"/>
    <mergeCell ref="O40:P41"/>
    <mergeCell ref="B38:B43"/>
    <mergeCell ref="C38:D39"/>
    <mergeCell ref="F38:G39"/>
    <mergeCell ref="R42:S43"/>
    <mergeCell ref="R38:S39"/>
    <mergeCell ref="C40:D41"/>
    <mergeCell ref="E40:E41"/>
    <mergeCell ref="F40:G41"/>
    <mergeCell ref="H40:H41"/>
    <mergeCell ref="I40:J41"/>
    <mergeCell ref="K40:K41"/>
    <mergeCell ref="L40:M41"/>
    <mergeCell ref="N40:N41"/>
  </mergeCells>
  <phoneticPr fontId="6"/>
  <dataValidations count="1">
    <dataValidation type="list" allowBlank="1" showInputMessage="1" showErrorMessage="1" sqref="B8:D12" xr:uid="{15F97234-57FD-4635-8273-27F66F779E9D}">
      <formula1>"兵庫県知事,新　規"</formula1>
    </dataValidation>
  </dataValidations>
  <printOptions horizontalCentered="1" verticalCentered="1"/>
  <pageMargins left="0.59055118110236227" right="0.23622047244094491" top="0.74803149606299213" bottom="0.35433070866141736" header="0.31496062992125984" footer="0.31496062992125984"/>
  <pageSetup paperSize="9" scale="88" orientation="portrait" blackAndWhite="1" horizontalDpi="300" verticalDpi="3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9A35-5087-464E-98B4-AEAEC4C4C235}">
  <sheetPr>
    <tabColor rgb="FFFFFF00"/>
  </sheetPr>
  <dimension ref="A1:W68"/>
  <sheetViews>
    <sheetView showGridLines="0" zoomScale="80" zoomScaleNormal="80" zoomScaleSheetLayoutView="80" workbookViewId="0">
      <selection activeCell="E6" sqref="E6:F6"/>
    </sheetView>
  </sheetViews>
  <sheetFormatPr defaultColWidth="6.625" defaultRowHeight="20.100000000000001" customHeight="1"/>
  <cols>
    <col min="1" max="1" width="0.625" style="5" customWidth="1"/>
    <col min="2" max="2" width="3.625" style="5" customWidth="1"/>
    <col min="3" max="3" width="4.125" style="5" customWidth="1"/>
    <col min="4" max="4" width="6" style="5" bestFit="1" customWidth="1"/>
    <col min="5" max="5" width="13.375" style="5" customWidth="1"/>
    <col min="6" max="6" width="3.875" style="5" customWidth="1"/>
    <col min="7" max="7" width="13.375" style="5" customWidth="1"/>
    <col min="8" max="8" width="3.875" style="5" customWidth="1"/>
    <col min="9" max="9" width="13.375" style="5" customWidth="1"/>
    <col min="10" max="10" width="3.875" style="5" customWidth="1"/>
    <col min="11" max="11" width="13.375" style="5" customWidth="1"/>
    <col min="12" max="12" width="3.875" style="5" customWidth="1"/>
    <col min="13" max="13" width="13.375" style="5" customWidth="1"/>
    <col min="14" max="14" width="3.875" style="5" customWidth="1"/>
    <col min="15" max="15" width="2.375" style="5" customWidth="1"/>
    <col min="16" max="16" width="1.375" style="5" customWidth="1"/>
    <col min="17" max="17" width="2.375" style="71" bestFit="1" customWidth="1"/>
    <col min="18" max="18" width="12.625" style="71" customWidth="1"/>
    <col min="19" max="19" width="13.625" style="71" customWidth="1"/>
    <col min="20" max="23" width="6.625" style="71"/>
    <col min="24" max="16384" width="6.625" style="5"/>
  </cols>
  <sheetData>
    <row r="1" spans="1:23" ht="30" customHeight="1">
      <c r="A1" s="442" t="s">
        <v>11</v>
      </c>
      <c r="B1" s="442"/>
      <c r="C1" s="442"/>
      <c r="D1" s="442"/>
      <c r="E1" s="442"/>
      <c r="F1" s="442"/>
      <c r="G1" s="442"/>
      <c r="H1" s="442"/>
      <c r="I1" s="442"/>
      <c r="J1" s="442"/>
      <c r="K1" s="442"/>
      <c r="L1" s="442"/>
      <c r="M1" s="442"/>
      <c r="N1" s="442"/>
      <c r="O1" s="266"/>
      <c r="P1" s="266"/>
    </row>
    <row r="2" spans="1:23" ht="16.5" customHeight="1">
      <c r="B2" s="5" t="s">
        <v>37</v>
      </c>
      <c r="R2" s="5"/>
      <c r="S2" s="5"/>
    </row>
    <row r="3" spans="1:23" ht="21" customHeight="1">
      <c r="B3" s="474" t="s">
        <v>4485</v>
      </c>
      <c r="C3" s="474"/>
      <c r="D3" s="475"/>
      <c r="E3" s="282" t="str">
        <f>IF('(a)(t)添1-1業経歴'!E15="","",'(a)(t)添1-1業経歴'!E15)</f>
        <v/>
      </c>
      <c r="F3" s="281" t="s">
        <v>4471</v>
      </c>
      <c r="G3" s="283" t="str">
        <f>IF('(a)(t)添1-1業経歴'!H15="","",'(a)(t)添1-1業経歴'!H15)</f>
        <v/>
      </c>
      <c r="H3" s="281" t="s">
        <v>4471</v>
      </c>
      <c r="I3" s="283" t="str">
        <f>IF('(a)(t)添1-1業経歴'!K15="","",'(a)(t)添1-1業経歴'!K15)</f>
        <v/>
      </c>
      <c r="J3" s="281" t="s">
        <v>4471</v>
      </c>
      <c r="K3" s="283" t="str">
        <f>IF('(a)(t)添1-1業経歴'!N15="","",'(a)(t)添1-1業経歴'!N15)</f>
        <v/>
      </c>
      <c r="L3" s="281" t="s">
        <v>4471</v>
      </c>
      <c r="M3" s="282" t="str">
        <f>IF('(a)(t)添1-1業経歴'!Q15="","",'(a)(t)添1-1業経歴'!Q15)</f>
        <v/>
      </c>
      <c r="N3" s="281" t="s">
        <v>4471</v>
      </c>
      <c r="O3" s="276"/>
      <c r="P3" s="276"/>
      <c r="R3" s="5"/>
      <c r="S3" s="5"/>
    </row>
    <row r="4" spans="1:23" ht="21" customHeight="1">
      <c r="B4" s="280"/>
      <c r="C4" s="265"/>
      <c r="D4" s="265"/>
      <c r="E4" s="278" t="str">
        <f>IF('(a)(t)添1-1業経歴'!E16="","",'(a)(t)添1-1業経歴'!E16)</f>
        <v/>
      </c>
      <c r="F4" s="277" t="s">
        <v>4469</v>
      </c>
      <c r="G4" s="279" t="str">
        <f>IF('(a)(t)添1-1業経歴'!H16="","",'(a)(t)添1-1業経歴'!H16)</f>
        <v/>
      </c>
      <c r="H4" s="277" t="s">
        <v>4469</v>
      </c>
      <c r="I4" s="279" t="str">
        <f>IF('(a)(t)添1-1業経歴'!K16="","",'(a)(t)添1-1業経歴'!K16)</f>
        <v/>
      </c>
      <c r="J4" s="277" t="s">
        <v>4469</v>
      </c>
      <c r="K4" s="279" t="str">
        <f>IF('(a)(t)添1-1業経歴'!N16="","",'(a)(t)添1-1業経歴'!N16)</f>
        <v/>
      </c>
      <c r="L4" s="277" t="s">
        <v>4469</v>
      </c>
      <c r="M4" s="278" t="str">
        <f>IF('(a)(t)添1-1業経歴'!Q16="","",'(a)(t)添1-1業経歴'!Q16)</f>
        <v/>
      </c>
      <c r="N4" s="277" t="s">
        <v>4469</v>
      </c>
      <c r="O4" s="276"/>
      <c r="P4" s="276"/>
      <c r="R4" s="5"/>
      <c r="S4" s="5"/>
    </row>
    <row r="5" spans="1:23" ht="21" customHeight="1">
      <c r="B5" s="476" t="s">
        <v>4484</v>
      </c>
      <c r="C5" s="476"/>
      <c r="D5" s="477"/>
      <c r="E5" s="391" t="s">
        <v>4483</v>
      </c>
      <c r="F5" s="392"/>
      <c r="G5" s="431" t="s">
        <v>4483</v>
      </c>
      <c r="H5" s="392"/>
      <c r="I5" s="431" t="s">
        <v>4483</v>
      </c>
      <c r="J5" s="392"/>
      <c r="K5" s="431" t="s">
        <v>4483</v>
      </c>
      <c r="L5" s="392"/>
      <c r="M5" s="391" t="s">
        <v>4483</v>
      </c>
      <c r="N5" s="392"/>
      <c r="O5" s="275"/>
      <c r="P5" s="275"/>
      <c r="R5" s="5"/>
      <c r="S5" s="5"/>
    </row>
    <row r="6" spans="1:23" ht="27" customHeight="1">
      <c r="B6" s="377" t="s">
        <v>4482</v>
      </c>
      <c r="C6" s="377" t="s">
        <v>4479</v>
      </c>
      <c r="D6" s="261" t="s">
        <v>4462</v>
      </c>
      <c r="E6" s="465"/>
      <c r="F6" s="466"/>
      <c r="G6" s="465"/>
      <c r="H6" s="466"/>
      <c r="I6" s="465"/>
      <c r="J6" s="466"/>
      <c r="K6" s="465"/>
      <c r="L6" s="466"/>
      <c r="M6" s="465"/>
      <c r="N6" s="466"/>
      <c r="O6" s="267"/>
      <c r="P6" s="267"/>
      <c r="R6" s="5"/>
      <c r="S6" s="5"/>
    </row>
    <row r="7" spans="1:23" ht="27" customHeight="1">
      <c r="B7" s="378"/>
      <c r="C7" s="378"/>
      <c r="D7" s="268" t="s">
        <v>4461</v>
      </c>
      <c r="E7" s="458"/>
      <c r="F7" s="459"/>
      <c r="G7" s="458"/>
      <c r="H7" s="459"/>
      <c r="I7" s="458"/>
      <c r="J7" s="459"/>
      <c r="K7" s="458"/>
      <c r="L7" s="459"/>
      <c r="M7" s="458"/>
      <c r="N7" s="459"/>
      <c r="O7" s="267"/>
      <c r="P7" s="267"/>
      <c r="R7" s="5"/>
      <c r="S7" s="5"/>
    </row>
    <row r="8" spans="1:23" ht="27" customHeight="1">
      <c r="B8" s="378"/>
      <c r="C8" s="378" t="s">
        <v>36</v>
      </c>
      <c r="D8" s="270" t="s">
        <v>4462</v>
      </c>
      <c r="E8" s="458"/>
      <c r="F8" s="459"/>
      <c r="G8" s="458"/>
      <c r="H8" s="459"/>
      <c r="I8" s="458"/>
      <c r="J8" s="459"/>
      <c r="K8" s="458"/>
      <c r="L8" s="459"/>
      <c r="M8" s="458"/>
      <c r="N8" s="459"/>
      <c r="O8" s="267"/>
      <c r="P8" s="267"/>
      <c r="R8" s="5"/>
      <c r="S8" s="5"/>
    </row>
    <row r="9" spans="1:23" ht="27" customHeight="1">
      <c r="B9" s="378"/>
      <c r="C9" s="378"/>
      <c r="D9" s="268" t="s">
        <v>4461</v>
      </c>
      <c r="E9" s="458"/>
      <c r="F9" s="459"/>
      <c r="G9" s="458"/>
      <c r="H9" s="459"/>
      <c r="I9" s="458"/>
      <c r="J9" s="459"/>
      <c r="K9" s="458"/>
      <c r="L9" s="459"/>
      <c r="M9" s="458"/>
      <c r="N9" s="459"/>
      <c r="O9" s="267"/>
      <c r="P9" s="267"/>
      <c r="Q9" s="209"/>
      <c r="R9" s="209" t="s">
        <v>4473</v>
      </c>
      <c r="S9" s="209"/>
      <c r="T9" s="209"/>
      <c r="U9" s="209"/>
      <c r="V9" s="209"/>
      <c r="W9" s="209"/>
    </row>
    <row r="10" spans="1:23" ht="27" customHeight="1">
      <c r="B10" s="378"/>
      <c r="C10" s="412" t="s">
        <v>25</v>
      </c>
      <c r="D10" s="270" t="s">
        <v>4462</v>
      </c>
      <c r="E10" s="458"/>
      <c r="F10" s="459"/>
      <c r="G10" s="458"/>
      <c r="H10" s="459"/>
      <c r="I10" s="458"/>
      <c r="J10" s="459"/>
      <c r="K10" s="458"/>
      <c r="L10" s="459"/>
      <c r="M10" s="458"/>
      <c r="N10" s="459"/>
      <c r="O10" s="271"/>
      <c r="P10" s="267"/>
      <c r="Q10" s="209"/>
      <c r="R10" s="246" t="s">
        <v>4470</v>
      </c>
      <c r="S10" s="436" t="s">
        <v>50</v>
      </c>
      <c r="T10" s="437"/>
      <c r="U10" s="437"/>
      <c r="V10" s="437"/>
      <c r="W10" s="438"/>
    </row>
    <row r="11" spans="1:23" ht="27" customHeight="1" thickBot="1">
      <c r="B11" s="378"/>
      <c r="C11" s="464"/>
      <c r="D11" s="269" t="s">
        <v>4461</v>
      </c>
      <c r="E11" s="460"/>
      <c r="F11" s="461"/>
      <c r="G11" s="460"/>
      <c r="H11" s="461"/>
      <c r="I11" s="460"/>
      <c r="J11" s="461"/>
      <c r="K11" s="460"/>
      <c r="L11" s="461"/>
      <c r="M11" s="460"/>
      <c r="N11" s="461"/>
      <c r="O11" s="271"/>
      <c r="P11" s="267"/>
      <c r="Q11" s="209"/>
      <c r="R11" s="246" t="s">
        <v>36</v>
      </c>
      <c r="S11" s="436" t="s">
        <v>4712</v>
      </c>
      <c r="T11" s="437"/>
      <c r="U11" s="437"/>
      <c r="V11" s="437"/>
      <c r="W11" s="438"/>
    </row>
    <row r="12" spans="1:23" ht="27" customHeight="1" thickTop="1">
      <c r="B12" s="378"/>
      <c r="C12" s="377" t="s">
        <v>4478</v>
      </c>
      <c r="D12" s="261" t="s">
        <v>4462</v>
      </c>
      <c r="E12" s="462">
        <f>SUM(E6,E8,E10)</f>
        <v>0</v>
      </c>
      <c r="F12" s="463"/>
      <c r="G12" s="462">
        <f>SUM(G6,G8,G10)</f>
        <v>0</v>
      </c>
      <c r="H12" s="463"/>
      <c r="I12" s="462">
        <f>SUM(I6,I8,I10)</f>
        <v>0</v>
      </c>
      <c r="J12" s="463"/>
      <c r="K12" s="462">
        <f>SUM(K6,K8,K10)</f>
        <v>0</v>
      </c>
      <c r="L12" s="463"/>
      <c r="M12" s="462">
        <f>SUM(M6,M8,M10)</f>
        <v>0</v>
      </c>
      <c r="N12" s="463"/>
      <c r="O12" s="271"/>
      <c r="P12" s="267"/>
      <c r="Q12" s="209"/>
      <c r="R12" s="246" t="s">
        <v>4467</v>
      </c>
      <c r="S12" s="436" t="s">
        <v>4713</v>
      </c>
      <c r="T12" s="437"/>
      <c r="U12" s="437"/>
      <c r="V12" s="437"/>
      <c r="W12" s="438"/>
    </row>
    <row r="13" spans="1:23" ht="27" customHeight="1">
      <c r="B13" s="469"/>
      <c r="C13" s="469"/>
      <c r="D13" s="260" t="s">
        <v>4461</v>
      </c>
      <c r="E13" s="470">
        <f>SUM(E7,E9,E11)</f>
        <v>0</v>
      </c>
      <c r="F13" s="471"/>
      <c r="G13" s="470">
        <f>SUM(G7,G9,G11)</f>
        <v>0</v>
      </c>
      <c r="H13" s="471"/>
      <c r="I13" s="470">
        <f>SUM(I7,I9,I11)</f>
        <v>0</v>
      </c>
      <c r="J13" s="471"/>
      <c r="K13" s="470">
        <f>SUM(K7,K9,K11)</f>
        <v>0</v>
      </c>
      <c r="L13" s="471"/>
      <c r="M13" s="470">
        <f>SUM(M7,M9,M11)</f>
        <v>0</v>
      </c>
      <c r="N13" s="471"/>
      <c r="O13" s="271"/>
      <c r="P13" s="273"/>
      <c r="Q13" s="472">
        <v>1</v>
      </c>
      <c r="R13" s="416" t="s">
        <v>4465</v>
      </c>
      <c r="S13" s="417"/>
      <c r="T13" s="417"/>
      <c r="U13" s="417"/>
      <c r="V13" s="417"/>
      <c r="W13" s="418"/>
    </row>
    <row r="14" spans="1:23" ht="27" customHeight="1">
      <c r="B14" s="378" t="s">
        <v>4481</v>
      </c>
      <c r="C14" s="378" t="s">
        <v>4479</v>
      </c>
      <c r="D14" s="270" t="s">
        <v>4462</v>
      </c>
      <c r="E14" s="458"/>
      <c r="F14" s="459"/>
      <c r="G14" s="458"/>
      <c r="H14" s="459"/>
      <c r="I14" s="458"/>
      <c r="J14" s="459"/>
      <c r="K14" s="458"/>
      <c r="L14" s="459"/>
      <c r="M14" s="458"/>
      <c r="N14" s="459"/>
      <c r="O14" s="271"/>
      <c r="P14" s="273"/>
      <c r="Q14" s="473"/>
      <c r="R14" s="419"/>
      <c r="S14" s="420"/>
      <c r="T14" s="420"/>
      <c r="U14" s="420"/>
      <c r="V14" s="420"/>
      <c r="W14" s="421"/>
    </row>
    <row r="15" spans="1:23" ht="27" customHeight="1">
      <c r="B15" s="378"/>
      <c r="C15" s="378"/>
      <c r="D15" s="268" t="s">
        <v>4461</v>
      </c>
      <c r="E15" s="458"/>
      <c r="F15" s="459"/>
      <c r="G15" s="458"/>
      <c r="H15" s="459"/>
      <c r="I15" s="458"/>
      <c r="J15" s="459"/>
      <c r="K15" s="458"/>
      <c r="L15" s="459"/>
      <c r="M15" s="458"/>
      <c r="N15" s="459"/>
      <c r="O15" s="271"/>
      <c r="P15" s="273"/>
      <c r="Q15" s="472">
        <v>2</v>
      </c>
      <c r="R15" s="416" t="s">
        <v>4628</v>
      </c>
      <c r="S15" s="417"/>
      <c r="T15" s="417"/>
      <c r="U15" s="417"/>
      <c r="V15" s="417"/>
      <c r="W15" s="418"/>
    </row>
    <row r="16" spans="1:23" ht="27" customHeight="1">
      <c r="B16" s="378"/>
      <c r="C16" s="378" t="s">
        <v>36</v>
      </c>
      <c r="D16" s="270" t="s">
        <v>4462</v>
      </c>
      <c r="E16" s="458"/>
      <c r="F16" s="459"/>
      <c r="G16" s="458"/>
      <c r="H16" s="459"/>
      <c r="I16" s="458"/>
      <c r="J16" s="459"/>
      <c r="K16" s="458"/>
      <c r="L16" s="459"/>
      <c r="M16" s="458"/>
      <c r="N16" s="459"/>
      <c r="O16" s="271"/>
      <c r="P16" s="273"/>
      <c r="Q16" s="473"/>
      <c r="R16" s="419"/>
      <c r="S16" s="420"/>
      <c r="T16" s="420"/>
      <c r="U16" s="420"/>
      <c r="V16" s="420"/>
      <c r="W16" s="421"/>
    </row>
    <row r="17" spans="2:23" ht="27" customHeight="1">
      <c r="B17" s="378"/>
      <c r="C17" s="378"/>
      <c r="D17" s="268" t="s">
        <v>4461</v>
      </c>
      <c r="E17" s="458"/>
      <c r="F17" s="459"/>
      <c r="G17" s="458"/>
      <c r="H17" s="459"/>
      <c r="I17" s="458"/>
      <c r="J17" s="459"/>
      <c r="K17" s="458"/>
      <c r="L17" s="459"/>
      <c r="M17" s="458"/>
      <c r="N17" s="459"/>
      <c r="O17" s="271"/>
      <c r="P17" s="273"/>
      <c r="Q17" s="274">
        <v>3</v>
      </c>
      <c r="R17" s="416" t="s">
        <v>4463</v>
      </c>
      <c r="S17" s="417"/>
      <c r="T17" s="417"/>
      <c r="U17" s="417"/>
      <c r="V17" s="417"/>
      <c r="W17" s="418"/>
    </row>
    <row r="18" spans="2:23" ht="27" customHeight="1">
      <c r="B18" s="378"/>
      <c r="C18" s="412" t="s">
        <v>25</v>
      </c>
      <c r="D18" s="270" t="s">
        <v>4462</v>
      </c>
      <c r="E18" s="458"/>
      <c r="F18" s="459"/>
      <c r="G18" s="458"/>
      <c r="H18" s="459"/>
      <c r="I18" s="458"/>
      <c r="J18" s="459"/>
      <c r="K18" s="458"/>
      <c r="L18" s="459"/>
      <c r="M18" s="458"/>
      <c r="N18" s="459"/>
      <c r="O18" s="271"/>
      <c r="P18" s="273"/>
      <c r="Q18" s="272"/>
      <c r="R18" s="419"/>
      <c r="S18" s="420"/>
      <c r="T18" s="420"/>
      <c r="U18" s="420"/>
      <c r="V18" s="420"/>
      <c r="W18" s="421"/>
    </row>
    <row r="19" spans="2:23" ht="27" customHeight="1" thickBot="1">
      <c r="B19" s="378"/>
      <c r="C19" s="464"/>
      <c r="D19" s="269" t="s">
        <v>4461</v>
      </c>
      <c r="E19" s="460"/>
      <c r="F19" s="461"/>
      <c r="G19" s="460"/>
      <c r="H19" s="461"/>
      <c r="I19" s="460"/>
      <c r="J19" s="461"/>
      <c r="K19" s="460"/>
      <c r="L19" s="461"/>
      <c r="M19" s="460"/>
      <c r="N19" s="461"/>
      <c r="O19" s="271"/>
      <c r="P19" s="267"/>
      <c r="Q19" s="262">
        <v>4</v>
      </c>
      <c r="R19" s="416" t="s">
        <v>4638</v>
      </c>
      <c r="S19" s="417"/>
      <c r="T19" s="417"/>
      <c r="U19" s="417"/>
      <c r="V19" s="417"/>
      <c r="W19" s="418"/>
    </row>
    <row r="20" spans="2:23" ht="27" customHeight="1" thickTop="1">
      <c r="B20" s="378"/>
      <c r="C20" s="377" t="s">
        <v>4478</v>
      </c>
      <c r="D20" s="261" t="s">
        <v>4462</v>
      </c>
      <c r="E20" s="462">
        <f>SUM(E14,E16,E18)</f>
        <v>0</v>
      </c>
      <c r="F20" s="463"/>
      <c r="G20" s="462">
        <f>SUM(G14,G16,G18)</f>
        <v>0</v>
      </c>
      <c r="H20" s="463"/>
      <c r="I20" s="462">
        <f>SUM(I14,I16,I18)</f>
        <v>0</v>
      </c>
      <c r="J20" s="463"/>
      <c r="K20" s="462">
        <f>SUM(K14,K16,K18)</f>
        <v>0</v>
      </c>
      <c r="L20" s="463"/>
      <c r="M20" s="462">
        <f>SUM(M14,M16,M18)</f>
        <v>0</v>
      </c>
      <c r="N20" s="463"/>
      <c r="O20" s="271"/>
      <c r="P20" s="267"/>
      <c r="Q20" s="263"/>
      <c r="R20" s="419"/>
      <c r="S20" s="420"/>
      <c r="T20" s="420"/>
      <c r="U20" s="420"/>
      <c r="V20" s="420"/>
      <c r="W20" s="421"/>
    </row>
    <row r="21" spans="2:23" ht="27" customHeight="1">
      <c r="B21" s="378"/>
      <c r="C21" s="378"/>
      <c r="D21" s="268" t="s">
        <v>4461</v>
      </c>
      <c r="E21" s="467">
        <f>SUM(E15,E17,E19)</f>
        <v>0</v>
      </c>
      <c r="F21" s="468"/>
      <c r="G21" s="467">
        <f>SUM(G15,G17,G19)</f>
        <v>0</v>
      </c>
      <c r="H21" s="468"/>
      <c r="I21" s="467">
        <f>SUM(I15,I17,I19)</f>
        <v>0</v>
      </c>
      <c r="J21" s="468"/>
      <c r="K21" s="467">
        <f>SUM(K15,K17,K19)</f>
        <v>0</v>
      </c>
      <c r="L21" s="468"/>
      <c r="M21" s="467">
        <f>SUM(M15,M17,M19)</f>
        <v>0</v>
      </c>
      <c r="N21" s="468"/>
      <c r="O21" s="271"/>
      <c r="P21" s="267"/>
      <c r="Q21" s="262">
        <v>5</v>
      </c>
      <c r="R21" s="416" t="s">
        <v>4637</v>
      </c>
      <c r="S21" s="417"/>
      <c r="T21" s="417"/>
      <c r="U21" s="417"/>
      <c r="V21" s="417"/>
      <c r="W21" s="418"/>
    </row>
    <row r="22" spans="2:23" ht="27" customHeight="1">
      <c r="B22" s="377" t="s">
        <v>4480</v>
      </c>
      <c r="C22" s="377" t="s">
        <v>4479</v>
      </c>
      <c r="D22" s="261" t="s">
        <v>4462</v>
      </c>
      <c r="E22" s="465"/>
      <c r="F22" s="466"/>
      <c r="G22" s="465"/>
      <c r="H22" s="466"/>
      <c r="I22" s="465"/>
      <c r="J22" s="466"/>
      <c r="K22" s="465"/>
      <c r="L22" s="466"/>
      <c r="M22" s="465"/>
      <c r="N22" s="466"/>
      <c r="O22" s="271"/>
      <c r="P22" s="267"/>
      <c r="Q22" s="263"/>
      <c r="R22" s="419"/>
      <c r="S22" s="420"/>
      <c r="T22" s="420"/>
      <c r="U22" s="420"/>
      <c r="V22" s="420"/>
      <c r="W22" s="421"/>
    </row>
    <row r="23" spans="2:23" ht="27" customHeight="1">
      <c r="B23" s="378"/>
      <c r="C23" s="378"/>
      <c r="D23" s="268" t="s">
        <v>4461</v>
      </c>
      <c r="E23" s="458"/>
      <c r="F23" s="459"/>
      <c r="G23" s="458"/>
      <c r="H23" s="459"/>
      <c r="I23" s="458"/>
      <c r="J23" s="459"/>
      <c r="K23" s="458"/>
      <c r="L23" s="459"/>
      <c r="M23" s="458"/>
      <c r="N23" s="459"/>
      <c r="O23" s="271"/>
      <c r="P23" s="267"/>
    </row>
    <row r="24" spans="2:23" ht="27" customHeight="1">
      <c r="B24" s="378"/>
      <c r="C24" s="378" t="s">
        <v>36</v>
      </c>
      <c r="D24" s="270" t="s">
        <v>4462</v>
      </c>
      <c r="E24" s="458"/>
      <c r="F24" s="459"/>
      <c r="G24" s="458"/>
      <c r="H24" s="459"/>
      <c r="I24" s="458"/>
      <c r="J24" s="459"/>
      <c r="K24" s="458"/>
      <c r="L24" s="459"/>
      <c r="M24" s="458"/>
      <c r="N24" s="459"/>
      <c r="O24" s="267"/>
      <c r="P24" s="267"/>
    </row>
    <row r="25" spans="2:23" ht="27" customHeight="1">
      <c r="B25" s="378"/>
      <c r="C25" s="378"/>
      <c r="D25" s="268" t="s">
        <v>4461</v>
      </c>
      <c r="E25" s="458"/>
      <c r="F25" s="459"/>
      <c r="G25" s="458"/>
      <c r="H25" s="459"/>
      <c r="I25" s="458"/>
      <c r="J25" s="459"/>
      <c r="K25" s="458"/>
      <c r="L25" s="459"/>
      <c r="M25" s="458"/>
      <c r="N25" s="459"/>
      <c r="O25" s="267"/>
      <c r="P25" s="267"/>
    </row>
    <row r="26" spans="2:23" ht="27" customHeight="1">
      <c r="B26" s="378"/>
      <c r="C26" s="412" t="s">
        <v>25</v>
      </c>
      <c r="D26" s="270" t="s">
        <v>4462</v>
      </c>
      <c r="E26" s="458"/>
      <c r="F26" s="459"/>
      <c r="G26" s="458"/>
      <c r="H26" s="459"/>
      <c r="I26" s="458"/>
      <c r="J26" s="459"/>
      <c r="K26" s="458"/>
      <c r="L26" s="459"/>
      <c r="M26" s="458"/>
      <c r="N26" s="459"/>
      <c r="O26" s="267"/>
      <c r="P26" s="267"/>
    </row>
    <row r="27" spans="2:23" ht="27" customHeight="1" thickBot="1">
      <c r="B27" s="378"/>
      <c r="C27" s="464"/>
      <c r="D27" s="269" t="s">
        <v>4461</v>
      </c>
      <c r="E27" s="460"/>
      <c r="F27" s="461"/>
      <c r="G27" s="460"/>
      <c r="H27" s="461"/>
      <c r="I27" s="460"/>
      <c r="J27" s="461"/>
      <c r="K27" s="460"/>
      <c r="L27" s="461"/>
      <c r="M27" s="460"/>
      <c r="N27" s="461"/>
      <c r="O27" s="267"/>
      <c r="P27" s="267"/>
    </row>
    <row r="28" spans="2:23" ht="24" customHeight="1" thickTop="1">
      <c r="B28" s="378"/>
      <c r="C28" s="377" t="s">
        <v>4478</v>
      </c>
      <c r="D28" s="261" t="s">
        <v>4462</v>
      </c>
      <c r="E28" s="462">
        <f>SUM(E22,E24,E26)</f>
        <v>0</v>
      </c>
      <c r="F28" s="463"/>
      <c r="G28" s="462">
        <f>SUM(G22,G24,G26)</f>
        <v>0</v>
      </c>
      <c r="H28" s="463"/>
      <c r="I28" s="462">
        <f>SUM(I22,I24,I26)</f>
        <v>0</v>
      </c>
      <c r="J28" s="463"/>
      <c r="K28" s="462">
        <f>SUM(K22,K24,K26)</f>
        <v>0</v>
      </c>
      <c r="L28" s="463"/>
      <c r="M28" s="462">
        <f>SUM(M22,M24,M26)</f>
        <v>0</v>
      </c>
      <c r="N28" s="463"/>
      <c r="O28" s="267"/>
      <c r="P28" s="267"/>
      <c r="R28" s="59"/>
      <c r="S28" s="59"/>
      <c r="T28" s="59"/>
      <c r="U28" s="59"/>
      <c r="V28" s="59"/>
      <c r="W28" s="59"/>
    </row>
    <row r="29" spans="2:23" ht="24" customHeight="1">
      <c r="B29" s="378"/>
      <c r="C29" s="378"/>
      <c r="D29" s="268" t="s">
        <v>4461</v>
      </c>
      <c r="E29" s="467">
        <f>SUM(E23,E25,E27)</f>
        <v>0</v>
      </c>
      <c r="F29" s="468"/>
      <c r="G29" s="467">
        <f>SUM(G23,G25,G27)</f>
        <v>0</v>
      </c>
      <c r="H29" s="468"/>
      <c r="I29" s="467">
        <f>SUM(I23,I25,I27)</f>
        <v>0</v>
      </c>
      <c r="J29" s="468"/>
      <c r="K29" s="467">
        <f>SUM(K23,K25,K27)</f>
        <v>0</v>
      </c>
      <c r="L29" s="468"/>
      <c r="M29" s="467">
        <f>SUM(M23,M25,M27)</f>
        <v>0</v>
      </c>
      <c r="N29" s="468"/>
      <c r="O29" s="267"/>
      <c r="P29" s="267"/>
    </row>
    <row r="30" spans="2:23" ht="4.5" customHeight="1"/>
    <row r="31" spans="2:23" ht="20.100000000000001" customHeight="1">
      <c r="B31" s="329" t="s">
        <v>4708</v>
      </c>
    </row>
    <row r="32" spans="2:23" ht="15.75" customHeight="1">
      <c r="B32" s="5" t="s">
        <v>4707</v>
      </c>
    </row>
    <row r="67" s="5" customFormat="1" ht="20.100000000000001" customHeight="1"/>
    <row r="68" s="5" customFormat="1" ht="20.100000000000001" customHeight="1"/>
  </sheetData>
  <sheetProtection sheet="1" objects="1" scenarios="1"/>
  <protectedRanges>
    <protectedRange sqref="E6:N11 E14:N19 E22:N27" name="範囲1"/>
  </protectedRanges>
  <mergeCells count="153">
    <mergeCell ref="S12:W12"/>
    <mergeCell ref="S11:W11"/>
    <mergeCell ref="S10:W10"/>
    <mergeCell ref="A1:N1"/>
    <mergeCell ref="B3:D3"/>
    <mergeCell ref="B5:D5"/>
    <mergeCell ref="E5:F5"/>
    <mergeCell ref="G5:H5"/>
    <mergeCell ref="I5:J5"/>
    <mergeCell ref="K5:L5"/>
    <mergeCell ref="M5:N5"/>
    <mergeCell ref="B6:B13"/>
    <mergeCell ref="C6:C7"/>
    <mergeCell ref="E6:F6"/>
    <mergeCell ref="G6:H6"/>
    <mergeCell ref="I6:J6"/>
    <mergeCell ref="K6:L6"/>
    <mergeCell ref="C8:C9"/>
    <mergeCell ref="E8:F8"/>
    <mergeCell ref="G8:H8"/>
    <mergeCell ref="I8:J8"/>
    <mergeCell ref="M6:N6"/>
    <mergeCell ref="E7:F7"/>
    <mergeCell ref="G7:H7"/>
    <mergeCell ref="I7:J7"/>
    <mergeCell ref="K7:L7"/>
    <mergeCell ref="M7:N7"/>
    <mergeCell ref="K8:L8"/>
    <mergeCell ref="M8:N8"/>
    <mergeCell ref="E9:F9"/>
    <mergeCell ref="G9:H9"/>
    <mergeCell ref="I9:J9"/>
    <mergeCell ref="K9:L9"/>
    <mergeCell ref="M9:N9"/>
    <mergeCell ref="C10:C11"/>
    <mergeCell ref="E10:F10"/>
    <mergeCell ref="G10:H10"/>
    <mergeCell ref="I10:J10"/>
    <mergeCell ref="K10:L10"/>
    <mergeCell ref="M10:N10"/>
    <mergeCell ref="E11:F11"/>
    <mergeCell ref="G11:H11"/>
    <mergeCell ref="I11:J11"/>
    <mergeCell ref="K11:L11"/>
    <mergeCell ref="M11:N11"/>
    <mergeCell ref="M14:N14"/>
    <mergeCell ref="E14:F14"/>
    <mergeCell ref="G14:H14"/>
    <mergeCell ref="I14:J14"/>
    <mergeCell ref="K14:L14"/>
    <mergeCell ref="Q15:Q16"/>
    <mergeCell ref="R15:W16"/>
    <mergeCell ref="K16:L16"/>
    <mergeCell ref="M16:N16"/>
    <mergeCell ref="Q13:Q14"/>
    <mergeCell ref="R13:W14"/>
    <mergeCell ref="E15:F15"/>
    <mergeCell ref="G15:H15"/>
    <mergeCell ref="I15:J15"/>
    <mergeCell ref="K15:L15"/>
    <mergeCell ref="M15:N15"/>
    <mergeCell ref="E16:F16"/>
    <mergeCell ref="G16:H16"/>
    <mergeCell ref="I16:J16"/>
    <mergeCell ref="C12:C13"/>
    <mergeCell ref="E12:F12"/>
    <mergeCell ref="G12:H12"/>
    <mergeCell ref="I12:J12"/>
    <mergeCell ref="K12:L12"/>
    <mergeCell ref="M12:N12"/>
    <mergeCell ref="E13:F13"/>
    <mergeCell ref="G13:H13"/>
    <mergeCell ref="I13:J13"/>
    <mergeCell ref="K13:L13"/>
    <mergeCell ref="M13:N13"/>
    <mergeCell ref="E17:F17"/>
    <mergeCell ref="G17:H17"/>
    <mergeCell ref="I17:J17"/>
    <mergeCell ref="K17:L17"/>
    <mergeCell ref="M17:N17"/>
    <mergeCell ref="K18:L18"/>
    <mergeCell ref="M18:N18"/>
    <mergeCell ref="K22:L22"/>
    <mergeCell ref="E23:F23"/>
    <mergeCell ref="G23:H23"/>
    <mergeCell ref="K20:L20"/>
    <mergeCell ref="M23:N23"/>
    <mergeCell ref="K24:L24"/>
    <mergeCell ref="R21:W22"/>
    <mergeCell ref="E19:F19"/>
    <mergeCell ref="G19:H19"/>
    <mergeCell ref="I19:J19"/>
    <mergeCell ref="K19:L19"/>
    <mergeCell ref="M19:N19"/>
    <mergeCell ref="M21:N21"/>
    <mergeCell ref="R19:W20"/>
    <mergeCell ref="M22:N22"/>
    <mergeCell ref="M20:N20"/>
    <mergeCell ref="E21:F21"/>
    <mergeCell ref="G21:H21"/>
    <mergeCell ref="I21:J21"/>
    <mergeCell ref="K21:L21"/>
    <mergeCell ref="E24:F24"/>
    <mergeCell ref="G24:H24"/>
    <mergeCell ref="I24:J24"/>
    <mergeCell ref="C28:C29"/>
    <mergeCell ref="E28:F28"/>
    <mergeCell ref="E25:F25"/>
    <mergeCell ref="G25:H25"/>
    <mergeCell ref="R17:W18"/>
    <mergeCell ref="K29:L29"/>
    <mergeCell ref="M29:N29"/>
    <mergeCell ref="E27:F27"/>
    <mergeCell ref="K27:L27"/>
    <mergeCell ref="M27:N27"/>
    <mergeCell ref="G28:H28"/>
    <mergeCell ref="I28:J28"/>
    <mergeCell ref="K28:L28"/>
    <mergeCell ref="I26:J26"/>
    <mergeCell ref="K26:L26"/>
    <mergeCell ref="M26:N26"/>
    <mergeCell ref="M28:N28"/>
    <mergeCell ref="E29:F29"/>
    <mergeCell ref="G29:H29"/>
    <mergeCell ref="I29:J29"/>
    <mergeCell ref="M24:N24"/>
    <mergeCell ref="K25:L25"/>
    <mergeCell ref="M25:N25"/>
    <mergeCell ref="K23:L23"/>
    <mergeCell ref="B14:B21"/>
    <mergeCell ref="C14:C15"/>
    <mergeCell ref="C16:C17"/>
    <mergeCell ref="I23:J23"/>
    <mergeCell ref="G27:H27"/>
    <mergeCell ref="I27:J27"/>
    <mergeCell ref="I25:J25"/>
    <mergeCell ref="C20:C21"/>
    <mergeCell ref="E20:F20"/>
    <mergeCell ref="G20:H20"/>
    <mergeCell ref="I20:J20"/>
    <mergeCell ref="C18:C19"/>
    <mergeCell ref="E18:F18"/>
    <mergeCell ref="G18:H18"/>
    <mergeCell ref="I18:J18"/>
    <mergeCell ref="B22:B29"/>
    <mergeCell ref="C22:C23"/>
    <mergeCell ref="E22:F22"/>
    <mergeCell ref="G22:H22"/>
    <mergeCell ref="I22:J22"/>
    <mergeCell ref="C26:C27"/>
    <mergeCell ref="E26:F26"/>
    <mergeCell ref="G26:H26"/>
    <mergeCell ref="C24:C25"/>
  </mergeCells>
  <phoneticPr fontId="6"/>
  <printOptions horizontalCentered="1" verticalCentered="1"/>
  <pageMargins left="0.59055118110236227" right="0.23622047244094491" top="0.94488188976377963" bottom="0.35433070866141736" header="0.31496062992125984" footer="0.31496062992125984"/>
  <pageSetup paperSize="9" scale="92" orientation="portrait" blackAndWhite="1"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1:AY27"/>
  <sheetViews>
    <sheetView zoomScale="80" zoomScaleNormal="80" zoomScaleSheetLayoutView="85" workbookViewId="0">
      <selection activeCell="AJ13" sqref="AJ13:AN13"/>
    </sheetView>
  </sheetViews>
  <sheetFormatPr defaultColWidth="3.375" defaultRowHeight="15.95" customHeight="1"/>
  <cols>
    <col min="1" max="1" width="3.375" style="6"/>
    <col min="2" max="30" width="2.875" style="6" customWidth="1"/>
    <col min="31" max="34" width="2.875" style="73" customWidth="1"/>
    <col min="35" max="35" width="5.25" style="73" customWidth="1"/>
    <col min="36" max="40" width="3.625" style="73" customWidth="1"/>
    <col min="41" max="43" width="2.875" style="73" customWidth="1"/>
    <col min="44" max="51" width="3.375" style="73"/>
    <col min="52" max="16384" width="3.375" style="6"/>
  </cols>
  <sheetData>
    <row r="1" spans="2:41" ht="20.100000000000001" customHeight="1">
      <c r="B1" s="487" t="s">
        <v>58</v>
      </c>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row>
    <row r="2" spans="2:41" ht="20.100000000000001" customHeight="1">
      <c r="B2" s="489" t="s">
        <v>57</v>
      </c>
      <c r="C2" s="489"/>
      <c r="D2" s="489"/>
      <c r="E2" s="489"/>
      <c r="F2" s="489"/>
      <c r="G2" s="489"/>
      <c r="H2" s="489"/>
      <c r="I2" s="489"/>
      <c r="J2" s="489"/>
      <c r="K2" s="489"/>
      <c r="L2" s="489"/>
      <c r="M2" s="489"/>
      <c r="N2" s="489"/>
      <c r="O2" s="489"/>
      <c r="P2" s="490"/>
      <c r="Q2" s="490"/>
      <c r="R2" s="490"/>
      <c r="S2" s="490"/>
      <c r="T2" s="490"/>
      <c r="U2" s="490"/>
      <c r="V2" s="490"/>
      <c r="W2" s="490"/>
      <c r="X2" s="490"/>
      <c r="Y2" s="490"/>
      <c r="Z2" s="490"/>
      <c r="AA2" s="490"/>
      <c r="AB2" s="490"/>
      <c r="AC2" s="490"/>
    </row>
    <row r="3" spans="2:41" ht="9.9499999999999993" customHeight="1">
      <c r="B3" s="123"/>
      <c r="C3" s="123"/>
      <c r="D3" s="123"/>
      <c r="E3" s="123"/>
      <c r="F3" s="123"/>
      <c r="G3" s="123"/>
      <c r="H3" s="123"/>
      <c r="I3" s="123"/>
      <c r="J3" s="123"/>
      <c r="K3" s="123"/>
      <c r="L3" s="123"/>
      <c r="M3" s="123"/>
      <c r="N3" s="123"/>
      <c r="O3" s="123"/>
      <c r="P3" s="124"/>
      <c r="Q3" s="124"/>
      <c r="R3" s="124"/>
      <c r="S3" s="124"/>
      <c r="T3" s="124"/>
      <c r="U3" s="124"/>
      <c r="V3" s="124"/>
      <c r="W3" s="124"/>
      <c r="X3" s="124"/>
      <c r="Y3" s="124"/>
      <c r="Z3" s="124"/>
      <c r="AA3" s="124"/>
      <c r="AB3" s="124"/>
      <c r="AC3" s="124"/>
    </row>
    <row r="4" spans="2:41" ht="20.100000000000001" customHeight="1">
      <c r="B4" s="489" t="s">
        <v>56</v>
      </c>
      <c r="C4" s="489"/>
      <c r="D4" s="489"/>
      <c r="E4" s="489"/>
      <c r="F4" s="489"/>
      <c r="G4" s="489"/>
      <c r="H4" s="489"/>
      <c r="I4" s="489"/>
      <c r="J4" s="489"/>
      <c r="K4" s="489"/>
      <c r="L4" s="489"/>
      <c r="M4" s="489"/>
      <c r="N4" s="489"/>
      <c r="O4" s="489"/>
      <c r="P4" s="490"/>
      <c r="Q4" s="490"/>
      <c r="R4" s="490"/>
      <c r="S4" s="490"/>
      <c r="T4" s="490"/>
      <c r="U4" s="490"/>
      <c r="V4" s="490"/>
      <c r="W4" s="490"/>
      <c r="X4" s="490"/>
      <c r="Y4" s="490"/>
      <c r="Z4" s="490"/>
      <c r="AA4" s="490"/>
      <c r="AB4" s="490"/>
      <c r="AC4" s="490"/>
    </row>
    <row r="5" spans="2:41" ht="9.75" customHeight="1">
      <c r="B5" s="58"/>
      <c r="C5" s="58"/>
      <c r="D5" s="58"/>
      <c r="E5" s="58"/>
      <c r="F5" s="58"/>
      <c r="G5" s="58"/>
      <c r="H5" s="58"/>
      <c r="I5" s="58"/>
      <c r="J5" s="58"/>
      <c r="K5" s="58"/>
      <c r="L5" s="58"/>
      <c r="M5" s="58"/>
      <c r="N5" s="58"/>
      <c r="O5" s="58"/>
      <c r="P5" s="124"/>
      <c r="Q5" s="124"/>
      <c r="R5" s="124"/>
      <c r="S5" s="124"/>
      <c r="T5" s="124"/>
      <c r="U5" s="124"/>
      <c r="V5" s="124"/>
      <c r="W5" s="124"/>
      <c r="X5" s="124"/>
      <c r="Y5" s="124"/>
      <c r="Z5" s="124"/>
      <c r="AA5" s="124"/>
      <c r="AB5" s="124"/>
      <c r="AC5" s="124"/>
    </row>
    <row r="6" spans="2:41" ht="30" customHeight="1">
      <c r="B6" s="491"/>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3"/>
    </row>
    <row r="7" spans="2:41" ht="30" customHeight="1">
      <c r="B7" s="494"/>
      <c r="C7" s="495"/>
      <c r="D7" s="495"/>
      <c r="E7" s="495"/>
      <c r="F7" s="495"/>
      <c r="G7" s="495"/>
      <c r="H7" s="495"/>
      <c r="I7" s="495"/>
      <c r="J7" s="495"/>
      <c r="K7" s="495"/>
      <c r="L7" s="495"/>
      <c r="M7" s="495"/>
      <c r="N7" s="495"/>
      <c r="O7" s="495"/>
      <c r="P7" s="495"/>
      <c r="Q7" s="495"/>
      <c r="R7" s="495"/>
      <c r="S7" s="495"/>
      <c r="T7" s="495"/>
      <c r="U7" s="495"/>
      <c r="V7" s="495"/>
      <c r="W7" s="495"/>
      <c r="X7" s="495"/>
      <c r="Y7" s="495"/>
      <c r="Z7" s="495"/>
      <c r="AA7" s="495"/>
      <c r="AB7" s="495"/>
      <c r="AC7" s="496"/>
    </row>
    <row r="8" spans="2:41" ht="30" customHeight="1">
      <c r="B8" s="494"/>
      <c r="C8" s="495"/>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6"/>
    </row>
    <row r="9" spans="2:41" ht="30" customHeight="1">
      <c r="B9" s="251"/>
      <c r="C9" s="72"/>
      <c r="D9" s="498" t="s">
        <v>90</v>
      </c>
      <c r="E9" s="498"/>
      <c r="F9" s="498"/>
      <c r="G9" s="498"/>
      <c r="H9" s="498"/>
      <c r="I9" s="498"/>
      <c r="J9" s="498"/>
      <c r="K9" s="498"/>
      <c r="L9" s="498"/>
      <c r="M9" s="498"/>
      <c r="N9" s="498"/>
      <c r="O9" s="498"/>
      <c r="P9" s="498"/>
      <c r="Q9" s="498"/>
      <c r="R9" s="498"/>
      <c r="S9" s="498"/>
      <c r="T9" s="498"/>
      <c r="U9" s="498"/>
      <c r="V9" s="498"/>
      <c r="W9" s="498"/>
      <c r="X9" s="498"/>
      <c r="Y9" s="498"/>
      <c r="Z9" s="498"/>
      <c r="AA9" s="498"/>
      <c r="AB9" s="72"/>
      <c r="AC9" s="252"/>
    </row>
    <row r="10" spans="2:41" ht="30" customHeight="1">
      <c r="B10" s="251"/>
      <c r="C10" s="72"/>
      <c r="D10" s="499" t="s">
        <v>89</v>
      </c>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72"/>
      <c r="AC10" s="252"/>
    </row>
    <row r="11" spans="2:41" ht="30" customHeight="1">
      <c r="B11" s="251"/>
      <c r="C11" s="72"/>
      <c r="D11" s="500" t="s">
        <v>98</v>
      </c>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72"/>
      <c r="AC11" s="252"/>
    </row>
    <row r="12" spans="2:41" ht="30" customHeight="1" thickBot="1">
      <c r="B12" s="251"/>
      <c r="C12" s="72"/>
      <c r="D12" s="72"/>
      <c r="E12" s="72"/>
      <c r="F12" s="73"/>
      <c r="G12" s="73"/>
      <c r="H12" s="73"/>
      <c r="I12" s="73"/>
      <c r="J12" s="73"/>
      <c r="K12" s="73"/>
      <c r="L12" s="73"/>
      <c r="M12" s="73"/>
      <c r="N12" s="73"/>
      <c r="O12" s="73"/>
      <c r="P12" s="73"/>
      <c r="Q12" s="72"/>
      <c r="R12" s="72"/>
      <c r="S12" s="72"/>
      <c r="T12" s="72"/>
      <c r="U12" s="72"/>
      <c r="V12" s="72"/>
      <c r="W12" s="72"/>
      <c r="X12" s="72"/>
      <c r="Y12" s="72"/>
      <c r="Z12" s="72"/>
      <c r="AA12" s="72"/>
      <c r="AB12" s="72"/>
      <c r="AC12" s="252"/>
    </row>
    <row r="13" spans="2:41" ht="30" customHeight="1" thickBot="1">
      <c r="B13" s="253"/>
      <c r="C13" s="73"/>
      <c r="D13" s="73"/>
      <c r="E13" s="73"/>
      <c r="F13" s="497" t="str">
        <f>IF(AJ13="","　　　　年　　月　　日",AJ13)</f>
        <v>　　　　年　　月　　日</v>
      </c>
      <c r="G13" s="497"/>
      <c r="H13" s="497"/>
      <c r="I13" s="497"/>
      <c r="J13" s="497"/>
      <c r="K13" s="497"/>
      <c r="L13" s="497"/>
      <c r="M13" s="497"/>
      <c r="N13" s="73"/>
      <c r="O13" s="73"/>
      <c r="P13" s="73"/>
      <c r="Q13" s="73"/>
      <c r="R13" s="73"/>
      <c r="S13" s="73"/>
      <c r="T13" s="73"/>
      <c r="U13" s="73"/>
      <c r="V13" s="73"/>
      <c r="W13" s="73"/>
      <c r="X13" s="73"/>
      <c r="Y13" s="73"/>
      <c r="Z13" s="73"/>
      <c r="AA13" s="73"/>
      <c r="AB13" s="73"/>
      <c r="AC13" s="254"/>
      <c r="AF13" s="174" t="s">
        <v>4449</v>
      </c>
      <c r="AI13" s="212"/>
      <c r="AJ13" s="505"/>
      <c r="AK13" s="506"/>
      <c r="AL13" s="506"/>
      <c r="AM13" s="506"/>
      <c r="AN13" s="507"/>
      <c r="AO13" s="213" t="s">
        <v>4640</v>
      </c>
    </row>
    <row r="14" spans="2:41" ht="30" customHeight="1">
      <c r="B14" s="478"/>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80"/>
    </row>
    <row r="15" spans="2:41" ht="30" customHeight="1">
      <c r="B15" s="478"/>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80"/>
    </row>
    <row r="16" spans="2:41" ht="39.950000000000003" customHeight="1" thickBot="1">
      <c r="B16" s="253"/>
      <c r="C16" s="73"/>
      <c r="D16" s="73"/>
      <c r="E16" s="73"/>
      <c r="F16" s="73"/>
      <c r="G16" s="73"/>
      <c r="H16" s="73"/>
      <c r="I16" s="73"/>
      <c r="J16" s="73"/>
      <c r="K16" s="73"/>
      <c r="L16" s="73"/>
      <c r="M16" s="73"/>
      <c r="N16" s="73"/>
      <c r="O16" s="73"/>
      <c r="P16" s="73"/>
      <c r="Q16" s="250"/>
      <c r="R16" s="250"/>
      <c r="S16" s="250"/>
      <c r="T16" s="250"/>
      <c r="U16" s="250"/>
      <c r="V16" s="250"/>
      <c r="W16" s="250"/>
      <c r="X16" s="250"/>
      <c r="Y16" s="250"/>
      <c r="Z16" s="250"/>
      <c r="AA16" s="73"/>
      <c r="AB16" s="73"/>
      <c r="AC16" s="254"/>
      <c r="AF16" s="174"/>
      <c r="AJ16" s="214" t="s">
        <v>4453</v>
      </c>
    </row>
    <row r="17" spans="2:47" ht="39.950000000000003" customHeight="1" thickBot="1">
      <c r="B17" s="253"/>
      <c r="C17" s="73"/>
      <c r="D17" s="73"/>
      <c r="E17" s="73"/>
      <c r="F17" s="73"/>
      <c r="G17" s="73"/>
      <c r="H17" s="73"/>
      <c r="I17" s="73"/>
      <c r="J17" s="73"/>
      <c r="K17" s="73"/>
      <c r="L17" s="481" t="str">
        <f>IF(AJ17="","","法定代理人")</f>
        <v/>
      </c>
      <c r="M17" s="481"/>
      <c r="N17" s="481"/>
      <c r="O17" s="481"/>
      <c r="P17" s="481"/>
      <c r="Q17" s="482" t="str">
        <f>IF(AJ17="","",AJ17)</f>
        <v/>
      </c>
      <c r="R17" s="482"/>
      <c r="S17" s="482"/>
      <c r="T17" s="482"/>
      <c r="U17" s="482"/>
      <c r="V17" s="482"/>
      <c r="W17" s="482"/>
      <c r="X17" s="482"/>
      <c r="Y17" s="482"/>
      <c r="Z17" s="482"/>
      <c r="AA17" s="216"/>
      <c r="AB17" s="216"/>
      <c r="AC17" s="254"/>
      <c r="AF17" s="174" t="s">
        <v>4450</v>
      </c>
      <c r="AG17" s="215"/>
      <c r="AH17" s="215"/>
      <c r="AI17" s="215"/>
      <c r="AJ17" s="501"/>
      <c r="AK17" s="502"/>
      <c r="AL17" s="502"/>
      <c r="AM17" s="502"/>
      <c r="AN17" s="502"/>
      <c r="AO17" s="502"/>
      <c r="AP17" s="502"/>
      <c r="AQ17" s="502"/>
      <c r="AR17" s="502"/>
      <c r="AS17" s="503"/>
      <c r="AT17" s="176" t="s">
        <v>136</v>
      </c>
    </row>
    <row r="18" spans="2:47" ht="39.950000000000003" customHeight="1" thickBot="1">
      <c r="B18" s="253"/>
      <c r="C18" s="73"/>
      <c r="D18" s="73"/>
      <c r="E18" s="73"/>
      <c r="F18" s="73"/>
      <c r="G18" s="73"/>
      <c r="H18" s="73"/>
      <c r="I18" s="73"/>
      <c r="J18" s="73"/>
      <c r="K18" s="73"/>
      <c r="L18" s="249"/>
      <c r="M18" s="249"/>
      <c r="N18" s="249"/>
      <c r="O18" s="249"/>
      <c r="P18" s="249"/>
      <c r="Q18" s="250"/>
      <c r="R18" s="250"/>
      <c r="S18" s="250"/>
      <c r="T18" s="250"/>
      <c r="U18" s="250"/>
      <c r="V18" s="250"/>
      <c r="W18" s="250"/>
      <c r="X18" s="250"/>
      <c r="Y18" s="250"/>
      <c r="Z18" s="250"/>
      <c r="AA18" s="216"/>
      <c r="AB18" s="216"/>
      <c r="AC18" s="254"/>
      <c r="AF18" s="174"/>
      <c r="AG18" s="215"/>
      <c r="AH18" s="215"/>
      <c r="AI18" s="215"/>
      <c r="AO18" s="6"/>
      <c r="AP18" s="6"/>
      <c r="AQ18" s="6"/>
      <c r="AR18" s="6"/>
      <c r="AS18" s="6"/>
      <c r="AT18" s="6"/>
      <c r="AU18" s="6"/>
    </row>
    <row r="19" spans="2:47" ht="39.75" customHeight="1" thickBot="1">
      <c r="B19" s="253"/>
      <c r="C19" s="73"/>
      <c r="D19" s="73"/>
      <c r="E19" s="73"/>
      <c r="F19" s="73"/>
      <c r="G19" s="73"/>
      <c r="H19" s="73"/>
      <c r="I19" s="73"/>
      <c r="J19" s="73"/>
      <c r="K19" s="479" t="s">
        <v>2</v>
      </c>
      <c r="L19" s="479"/>
      <c r="M19" s="479"/>
      <c r="N19" s="479"/>
      <c r="O19" s="479"/>
      <c r="P19" s="73"/>
      <c r="Q19" s="485" t="str">
        <f>IF(AJ19="","",AJ19)</f>
        <v/>
      </c>
      <c r="R19" s="485"/>
      <c r="S19" s="485"/>
      <c r="T19" s="485"/>
      <c r="U19" s="485"/>
      <c r="V19" s="485"/>
      <c r="W19" s="485"/>
      <c r="X19" s="485"/>
      <c r="Y19" s="485"/>
      <c r="Z19" s="485"/>
      <c r="AA19" s="485"/>
      <c r="AB19" s="485"/>
      <c r="AC19" s="254"/>
      <c r="AF19" s="174" t="s">
        <v>4451</v>
      </c>
      <c r="AJ19" s="501"/>
      <c r="AK19" s="502"/>
      <c r="AL19" s="502"/>
      <c r="AM19" s="502"/>
      <c r="AN19" s="502"/>
      <c r="AO19" s="502"/>
      <c r="AP19" s="502"/>
      <c r="AQ19" s="502"/>
      <c r="AR19" s="502"/>
      <c r="AS19" s="503"/>
    </row>
    <row r="20" spans="2:47" ht="39.950000000000003" customHeight="1" thickBot="1">
      <c r="B20" s="253"/>
      <c r="C20" s="73"/>
      <c r="D20" s="73"/>
      <c r="E20" s="73"/>
      <c r="F20" s="73"/>
      <c r="G20" s="73"/>
      <c r="H20" s="73"/>
      <c r="I20" s="73"/>
      <c r="J20" s="73"/>
      <c r="K20" s="479" t="s">
        <v>4618</v>
      </c>
      <c r="L20" s="479"/>
      <c r="M20" s="479"/>
      <c r="N20" s="479"/>
      <c r="O20" s="479"/>
      <c r="Q20" s="486" t="str">
        <f>IF(AJ20="","",AJ20)</f>
        <v/>
      </c>
      <c r="R20" s="486"/>
      <c r="S20" s="486"/>
      <c r="T20" s="486"/>
      <c r="U20" s="486"/>
      <c r="V20" s="486"/>
      <c r="W20" s="486"/>
      <c r="X20" s="486"/>
      <c r="Y20" s="486"/>
      <c r="Z20" s="486"/>
      <c r="AA20" s="486"/>
      <c r="AB20" s="486"/>
      <c r="AC20" s="254"/>
      <c r="AF20" s="174" t="s">
        <v>4452</v>
      </c>
      <c r="AJ20" s="501"/>
      <c r="AK20" s="502"/>
      <c r="AL20" s="502"/>
      <c r="AM20" s="502"/>
      <c r="AN20" s="502"/>
      <c r="AO20" s="502"/>
      <c r="AP20" s="502"/>
      <c r="AQ20" s="502"/>
      <c r="AR20" s="502"/>
      <c r="AS20" s="503"/>
    </row>
    <row r="21" spans="2:47" ht="30" customHeight="1">
      <c r="B21" s="253"/>
      <c r="C21" s="73"/>
      <c r="D21" s="73"/>
      <c r="E21" s="73"/>
      <c r="F21" s="73"/>
      <c r="G21" s="73"/>
      <c r="H21" s="73"/>
      <c r="I21" s="73"/>
      <c r="J21" s="73"/>
      <c r="K21" s="73"/>
      <c r="L21" s="73"/>
      <c r="M21" s="73"/>
      <c r="N21" s="73"/>
      <c r="O21" s="73"/>
      <c r="P21" s="73"/>
      <c r="Q21" s="250"/>
      <c r="R21" s="250"/>
      <c r="S21" s="250"/>
      <c r="T21" s="250"/>
      <c r="U21" s="250"/>
      <c r="V21" s="250"/>
      <c r="W21" s="250"/>
      <c r="X21" s="250"/>
      <c r="Y21" s="250"/>
      <c r="Z21" s="250"/>
      <c r="AA21" s="73"/>
      <c r="AB21" s="73"/>
      <c r="AC21" s="254"/>
    </row>
    <row r="22" spans="2:47" ht="30" customHeight="1">
      <c r="B22" s="253"/>
      <c r="C22" s="73"/>
      <c r="D22" s="73"/>
      <c r="E22" s="73"/>
      <c r="F22" s="73"/>
      <c r="G22" s="73"/>
      <c r="H22" s="73"/>
      <c r="I22" s="73"/>
      <c r="J22" s="73"/>
      <c r="K22" s="73"/>
      <c r="L22" s="73"/>
      <c r="M22" s="73"/>
      <c r="N22" s="73"/>
      <c r="O22" s="73"/>
      <c r="P22" s="73"/>
      <c r="Q22" s="250"/>
      <c r="R22" s="250"/>
      <c r="S22" s="250"/>
      <c r="T22" s="250"/>
      <c r="U22" s="250"/>
      <c r="V22" s="250"/>
      <c r="W22" s="250"/>
      <c r="X22" s="250"/>
      <c r="Y22" s="250"/>
      <c r="Z22" s="250"/>
      <c r="AA22" s="216"/>
      <c r="AB22" s="216"/>
      <c r="AC22" s="254"/>
    </row>
    <row r="23" spans="2:47" ht="30" customHeight="1">
      <c r="B23" s="253"/>
      <c r="C23" s="73"/>
      <c r="D23" s="74"/>
      <c r="E23" s="73"/>
      <c r="F23" s="73"/>
      <c r="G23" s="74"/>
      <c r="H23" s="73"/>
      <c r="I23" s="73"/>
      <c r="J23" s="73"/>
      <c r="K23" s="73"/>
      <c r="L23" s="73"/>
      <c r="M23" s="73"/>
      <c r="N23" s="73"/>
      <c r="O23" s="73"/>
      <c r="P23" s="73"/>
      <c r="Q23" s="73"/>
      <c r="R23" s="73"/>
      <c r="S23" s="73"/>
      <c r="T23" s="73"/>
      <c r="U23" s="73"/>
      <c r="V23" s="73"/>
      <c r="W23" s="73"/>
      <c r="X23" s="73"/>
      <c r="Y23" s="73"/>
      <c r="Z23" s="73"/>
      <c r="AA23" s="73"/>
      <c r="AB23" s="73"/>
      <c r="AC23" s="254"/>
      <c r="AF23" s="174"/>
      <c r="AJ23" s="504"/>
      <c r="AK23" s="504"/>
      <c r="AL23" s="504"/>
      <c r="AM23" s="504"/>
      <c r="AN23" s="504"/>
    </row>
    <row r="24" spans="2:47" ht="30" customHeight="1">
      <c r="B24" s="253"/>
      <c r="C24" s="73"/>
      <c r="D24" s="483" t="s">
        <v>4729</v>
      </c>
      <c r="E24" s="484"/>
      <c r="F24" s="484"/>
      <c r="G24" s="484"/>
      <c r="H24" s="484"/>
      <c r="I24" s="484"/>
      <c r="J24" s="484"/>
      <c r="K24" s="484"/>
      <c r="L24" s="73"/>
      <c r="M24" s="73"/>
      <c r="N24" s="73"/>
      <c r="O24" s="73"/>
      <c r="P24" s="73"/>
      <c r="Q24" s="73"/>
      <c r="R24" s="73"/>
      <c r="S24" s="73"/>
      <c r="T24" s="73"/>
      <c r="U24" s="73"/>
      <c r="V24" s="73"/>
      <c r="W24" s="73"/>
      <c r="X24" s="73"/>
      <c r="Y24" s="73"/>
      <c r="Z24" s="73"/>
      <c r="AA24" s="73"/>
      <c r="AB24" s="73"/>
      <c r="AC24" s="254"/>
    </row>
    <row r="25" spans="2:47" ht="30" customHeight="1">
      <c r="B25" s="253"/>
      <c r="C25" s="73"/>
      <c r="D25" s="75"/>
      <c r="E25" s="73"/>
      <c r="F25" s="73"/>
      <c r="G25" s="73"/>
      <c r="H25" s="73"/>
      <c r="I25" s="73"/>
      <c r="J25" s="73"/>
      <c r="K25" s="73"/>
      <c r="L25" s="73"/>
      <c r="M25" s="73"/>
      <c r="N25" s="73"/>
      <c r="O25" s="73"/>
      <c r="P25" s="73"/>
      <c r="Q25" s="73"/>
      <c r="R25" s="73"/>
      <c r="S25" s="73"/>
      <c r="T25" s="73"/>
      <c r="U25" s="73"/>
      <c r="V25" s="73"/>
      <c r="W25" s="73"/>
      <c r="X25" s="73"/>
      <c r="Y25" s="73"/>
      <c r="Z25" s="73"/>
      <c r="AA25" s="73"/>
      <c r="AB25" s="73"/>
      <c r="AC25" s="254"/>
    </row>
    <row r="26" spans="2:47" ht="30" customHeight="1">
      <c r="B26" s="25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254"/>
    </row>
    <row r="27" spans="2:47" ht="30" customHeight="1">
      <c r="B27" s="255"/>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56"/>
    </row>
  </sheetData>
  <sheetProtection sheet="1" objects="1" scenarios="1"/>
  <mergeCells count="21">
    <mergeCell ref="AJ19:AS19"/>
    <mergeCell ref="AJ20:AS20"/>
    <mergeCell ref="AJ23:AN23"/>
    <mergeCell ref="AJ13:AN13"/>
    <mergeCell ref="AJ17:AS17"/>
    <mergeCell ref="B1:AC1"/>
    <mergeCell ref="B2:AC2"/>
    <mergeCell ref="B4:AC4"/>
    <mergeCell ref="B6:AC8"/>
    <mergeCell ref="F13:M13"/>
    <mergeCell ref="D9:AA9"/>
    <mergeCell ref="D10:AA10"/>
    <mergeCell ref="D11:AA11"/>
    <mergeCell ref="B14:AC15"/>
    <mergeCell ref="L17:P17"/>
    <mergeCell ref="Q17:Z17"/>
    <mergeCell ref="D24:K24"/>
    <mergeCell ref="Q19:AB19"/>
    <mergeCell ref="Q20:AB20"/>
    <mergeCell ref="K19:O19"/>
    <mergeCell ref="K20:O20"/>
  </mergeCells>
  <phoneticPr fontId="6"/>
  <pageMargins left="0.78740157480314965" right="0" top="0.59055118110236227" bottom="0.39370078740157483"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BC0B-D1EB-483F-B9AC-67CD52A5D63E}">
  <sheetPr>
    <tabColor rgb="FF00B0F0"/>
  </sheetPr>
  <dimension ref="A1:AS80"/>
  <sheetViews>
    <sheetView showGridLines="0" zoomScale="80" zoomScaleNormal="80" zoomScaleSheetLayoutView="80" workbookViewId="0">
      <selection activeCell="D7" sqref="D7:I7"/>
    </sheetView>
  </sheetViews>
  <sheetFormatPr defaultRowHeight="20.100000000000001" customHeight="1"/>
  <cols>
    <col min="1" max="1" width="1.75" style="60" customWidth="1"/>
    <col min="2" max="2" width="10.625" style="60" customWidth="1"/>
    <col min="3" max="3" width="3.5" style="60" bestFit="1" customWidth="1"/>
    <col min="4" max="4" width="27.5" style="60" customWidth="1"/>
    <col min="5" max="5" width="14.625" style="60" customWidth="1"/>
    <col min="6" max="6" width="1.625" style="60" customWidth="1"/>
    <col min="7" max="7" width="8.625" style="60" customWidth="1"/>
    <col min="8" max="8" width="1.625" style="60" customWidth="1"/>
    <col min="9" max="9" width="17.625" style="60" customWidth="1"/>
    <col min="10" max="12" width="3.625" style="60" customWidth="1"/>
    <col min="13" max="13" width="10.625" style="60" customWidth="1"/>
    <col min="14" max="14" width="3.5" style="60" bestFit="1" customWidth="1"/>
    <col min="15" max="15" width="5" style="60" bestFit="1" customWidth="1"/>
    <col min="16" max="16" width="3.5" style="60" customWidth="1"/>
    <col min="17" max="17" width="3.25" style="60" bestFit="1" customWidth="1"/>
    <col min="18" max="18" width="3.5" style="60" customWidth="1"/>
    <col min="19" max="19" width="3.25" style="60" bestFit="1" customWidth="1"/>
    <col min="20" max="20" width="3.5" style="60" customWidth="1"/>
    <col min="21" max="21" width="3.5" style="60" bestFit="1" customWidth="1"/>
    <col min="22" max="22" width="15.375" style="60" customWidth="1"/>
    <col min="23" max="23" width="1.625" style="60" customWidth="1"/>
    <col min="24" max="24" width="8.625" style="60" customWidth="1"/>
    <col min="25" max="25" width="5.125" style="60" customWidth="1"/>
    <col min="26" max="26" width="17.625" style="60" customWidth="1"/>
    <col min="27" max="28" width="3.625" style="60" customWidth="1"/>
    <col min="29" max="29" width="3.875" style="60" customWidth="1"/>
    <col min="30" max="30" width="11.25" style="60" customWidth="1"/>
    <col min="31" max="31" width="6.875" style="60" customWidth="1"/>
    <col min="32" max="38" width="3.625" style="60" customWidth="1"/>
    <col min="39" max="39" width="15.875" style="60" customWidth="1"/>
    <col min="40" max="16384" width="9" style="60"/>
  </cols>
  <sheetData>
    <row r="1" spans="1:45" ht="20.100000000000001" customHeight="1">
      <c r="AD1" s="141"/>
      <c r="AE1" s="129"/>
      <c r="AF1" s="129"/>
      <c r="AG1" s="129"/>
      <c r="AH1" s="129"/>
      <c r="AI1" s="129"/>
      <c r="AJ1" s="129"/>
      <c r="AK1" s="129"/>
      <c r="AL1" s="129"/>
      <c r="AM1" s="129"/>
      <c r="AN1" s="129"/>
      <c r="AO1" s="129"/>
      <c r="AP1" s="129"/>
      <c r="AQ1" s="130"/>
    </row>
    <row r="2" spans="1:45" ht="12">
      <c r="A2" s="508" t="s">
        <v>17</v>
      </c>
      <c r="B2" s="508"/>
      <c r="C2" s="508"/>
      <c r="D2" s="508"/>
      <c r="E2" s="508"/>
      <c r="F2" s="508"/>
      <c r="G2" s="508"/>
      <c r="H2" s="508"/>
      <c r="I2" s="508"/>
      <c r="J2" s="508"/>
      <c r="K2" s="508"/>
      <c r="L2" s="508" t="s">
        <v>17</v>
      </c>
      <c r="M2" s="508"/>
      <c r="N2" s="508"/>
      <c r="O2" s="508"/>
      <c r="P2" s="508"/>
      <c r="Q2" s="508"/>
      <c r="R2" s="508"/>
      <c r="S2" s="508"/>
      <c r="T2" s="508"/>
      <c r="U2" s="508"/>
      <c r="V2" s="508"/>
      <c r="W2" s="508"/>
      <c r="X2" s="508"/>
      <c r="Y2" s="508"/>
      <c r="Z2" s="508"/>
      <c r="AA2" s="508"/>
      <c r="AB2" s="508"/>
      <c r="AD2" s="142"/>
      <c r="AQ2" s="131"/>
    </row>
    <row r="3" spans="1:45" ht="24.95" customHeight="1">
      <c r="B3" s="509" t="s">
        <v>4689</v>
      </c>
      <c r="C3" s="509"/>
      <c r="D3" s="509"/>
      <c r="E3" s="509"/>
      <c r="F3" s="509"/>
      <c r="G3" s="509"/>
      <c r="H3" s="509"/>
      <c r="I3" s="509"/>
      <c r="J3" s="509"/>
      <c r="M3" s="509" t="s">
        <v>4689</v>
      </c>
      <c r="N3" s="509"/>
      <c r="O3" s="509"/>
      <c r="P3" s="509"/>
      <c r="Q3" s="509"/>
      <c r="R3" s="509"/>
      <c r="S3" s="509"/>
      <c r="T3" s="509"/>
      <c r="U3" s="509"/>
      <c r="V3" s="509"/>
      <c r="W3" s="509"/>
      <c r="X3" s="509"/>
      <c r="Y3" s="509"/>
      <c r="Z3" s="509"/>
      <c r="AA3" s="509"/>
      <c r="AD3" s="549"/>
      <c r="AE3" s="550"/>
      <c r="AF3" s="550"/>
      <c r="AG3" s="550"/>
      <c r="AH3" s="550"/>
      <c r="AI3" s="550"/>
      <c r="AJ3" s="550"/>
      <c r="AK3" s="551" t="s">
        <v>4536</v>
      </c>
      <c r="AL3" s="552"/>
      <c r="AM3" s="552"/>
      <c r="AQ3" s="131"/>
    </row>
    <row r="4" spans="1:45" ht="12" customHeight="1">
      <c r="B4" s="127"/>
      <c r="C4" s="127"/>
      <c r="D4" s="127"/>
      <c r="E4" s="127"/>
      <c r="F4" s="127"/>
      <c r="G4" s="127"/>
      <c r="H4" s="127"/>
      <c r="I4" s="127"/>
      <c r="J4" s="127"/>
      <c r="M4" s="127"/>
      <c r="N4" s="127"/>
      <c r="O4" s="127"/>
      <c r="P4" s="127"/>
      <c r="Q4" s="127"/>
      <c r="R4" s="127"/>
      <c r="S4" s="127"/>
      <c r="T4" s="127"/>
      <c r="U4" s="127"/>
      <c r="V4" s="127"/>
      <c r="W4" s="127"/>
      <c r="X4" s="127"/>
      <c r="Y4" s="127"/>
      <c r="Z4" s="127"/>
      <c r="AA4" s="127"/>
      <c r="AD4" s="143"/>
      <c r="AE4" s="144"/>
      <c r="AF4" s="144"/>
      <c r="AG4" s="144"/>
      <c r="AH4" s="144"/>
      <c r="AI4" s="144"/>
      <c r="AJ4" s="144"/>
      <c r="AK4" s="144"/>
      <c r="AL4" s="144"/>
      <c r="AM4" s="144"/>
      <c r="AN4" s="144"/>
      <c r="AO4" s="144"/>
      <c r="AP4" s="144"/>
      <c r="AQ4" s="145"/>
    </row>
    <row r="5" spans="1:45" ht="24.95" customHeight="1">
      <c r="B5" s="510" t="s">
        <v>23</v>
      </c>
      <c r="C5" s="510"/>
      <c r="D5" s="510"/>
      <c r="E5" s="510"/>
      <c r="F5" s="510"/>
      <c r="G5" s="510"/>
      <c r="H5" s="510"/>
      <c r="I5" s="510"/>
      <c r="J5" s="510"/>
      <c r="M5" s="510" t="s">
        <v>23</v>
      </c>
      <c r="N5" s="510"/>
      <c r="O5" s="510"/>
      <c r="P5" s="510"/>
      <c r="Q5" s="510"/>
      <c r="R5" s="510"/>
      <c r="S5" s="510"/>
      <c r="T5" s="510"/>
      <c r="U5" s="510"/>
      <c r="V5" s="510"/>
      <c r="W5" s="510"/>
      <c r="X5" s="510"/>
      <c r="Y5" s="510"/>
      <c r="Z5" s="510"/>
      <c r="AA5" s="510"/>
      <c r="AD5" s="553" t="s">
        <v>4535</v>
      </c>
      <c r="AE5" s="554"/>
      <c r="AF5" s="554"/>
      <c r="AG5" s="554"/>
      <c r="AH5" s="554"/>
      <c r="AI5" s="144"/>
      <c r="AJ5" s="144"/>
      <c r="AK5" s="144"/>
      <c r="AL5" s="144"/>
      <c r="AM5" s="144"/>
      <c r="AN5" s="144"/>
      <c r="AO5" s="144"/>
      <c r="AP5" s="144"/>
      <c r="AQ5" s="145"/>
    </row>
    <row r="6" spans="1:45" ht="12" customHeight="1">
      <c r="B6" s="128"/>
      <c r="C6" s="128"/>
      <c r="D6" s="128"/>
      <c r="E6" s="128"/>
      <c r="F6" s="128"/>
      <c r="G6" s="128"/>
      <c r="H6" s="128"/>
      <c r="I6" s="128"/>
      <c r="J6" s="128"/>
      <c r="M6" s="128"/>
      <c r="N6" s="128"/>
      <c r="O6" s="128"/>
      <c r="P6" s="128"/>
      <c r="Q6" s="128"/>
      <c r="R6" s="128"/>
      <c r="S6" s="128"/>
      <c r="T6" s="128"/>
      <c r="U6" s="128"/>
      <c r="V6" s="128"/>
      <c r="W6" s="128"/>
      <c r="X6" s="128"/>
      <c r="Y6" s="128"/>
      <c r="Z6" s="128"/>
      <c r="AA6" s="128"/>
      <c r="AD6" s="142"/>
      <c r="AQ6" s="131"/>
    </row>
    <row r="7" spans="1:45" ht="20.100000000000001" customHeight="1">
      <c r="B7" s="535" t="s">
        <v>4532</v>
      </c>
      <c r="C7" s="311"/>
      <c r="D7" s="530"/>
      <c r="E7" s="530"/>
      <c r="F7" s="530"/>
      <c r="G7" s="530"/>
      <c r="H7" s="530"/>
      <c r="I7" s="530"/>
      <c r="J7" s="310"/>
      <c r="M7" s="535" t="s">
        <v>4532</v>
      </c>
      <c r="N7" s="537" t="s">
        <v>4544</v>
      </c>
      <c r="O7" s="538"/>
      <c r="P7" s="538"/>
      <c r="Q7" s="538"/>
      <c r="R7" s="538"/>
      <c r="S7" s="538"/>
      <c r="T7" s="538"/>
      <c r="U7" s="538"/>
      <c r="V7" s="538"/>
      <c r="W7" s="340"/>
      <c r="X7" s="340"/>
      <c r="Y7" s="340"/>
      <c r="Z7" s="344"/>
      <c r="AA7" s="342"/>
      <c r="AD7" s="142"/>
      <c r="AF7" s="559" t="s">
        <v>4533</v>
      </c>
      <c r="AG7" s="559"/>
      <c r="AH7" s="559"/>
      <c r="AI7" s="559"/>
      <c r="AJ7" s="559"/>
      <c r="AK7" s="559"/>
      <c r="AL7" s="559"/>
      <c r="AM7" s="559"/>
      <c r="AN7" s="559"/>
      <c r="AO7" s="559"/>
      <c r="AP7" s="559"/>
      <c r="AQ7" s="560"/>
    </row>
    <row r="8" spans="1:45" ht="36" customHeight="1">
      <c r="B8" s="536"/>
      <c r="C8" s="309"/>
      <c r="D8" s="531"/>
      <c r="E8" s="531"/>
      <c r="F8" s="531"/>
      <c r="G8" s="531"/>
      <c r="H8" s="531"/>
      <c r="I8" s="531"/>
      <c r="J8" s="308"/>
      <c r="M8" s="536"/>
      <c r="N8" s="522" t="s">
        <v>4542</v>
      </c>
      <c r="O8" s="523"/>
      <c r="P8" s="523"/>
      <c r="Q8" s="523"/>
      <c r="R8" s="523"/>
      <c r="S8" s="523"/>
      <c r="T8" s="523"/>
      <c r="U8" s="523"/>
      <c r="V8" s="523"/>
      <c r="W8" s="341"/>
      <c r="X8" s="341"/>
      <c r="Y8" s="341"/>
      <c r="Z8" s="185"/>
      <c r="AA8" s="343"/>
      <c r="AD8" s="142"/>
      <c r="AF8" s="559"/>
      <c r="AG8" s="559"/>
      <c r="AH8" s="559"/>
      <c r="AI8" s="559"/>
      <c r="AJ8" s="559"/>
      <c r="AK8" s="559"/>
      <c r="AL8" s="559"/>
      <c r="AM8" s="559"/>
      <c r="AN8" s="559"/>
      <c r="AO8" s="559"/>
      <c r="AP8" s="559"/>
      <c r="AQ8" s="560"/>
    </row>
    <row r="9" spans="1:45" ht="45" customHeight="1">
      <c r="B9" s="125" t="s">
        <v>4530</v>
      </c>
      <c r="C9" s="524"/>
      <c r="D9" s="525"/>
      <c r="E9" s="526"/>
      <c r="F9" s="532" t="s">
        <v>8</v>
      </c>
      <c r="G9" s="533"/>
      <c r="H9" s="534"/>
      <c r="I9" s="539"/>
      <c r="J9" s="540"/>
      <c r="M9" s="125" t="s">
        <v>4530</v>
      </c>
      <c r="N9" s="527" t="s">
        <v>4717</v>
      </c>
      <c r="O9" s="541"/>
      <c r="P9" s="541"/>
      <c r="Q9" s="541"/>
      <c r="R9" s="541"/>
      <c r="S9" s="541"/>
      <c r="T9" s="541"/>
      <c r="U9" s="541"/>
      <c r="V9" s="528"/>
      <c r="W9" s="532" t="s">
        <v>8</v>
      </c>
      <c r="X9" s="533"/>
      <c r="Y9" s="534"/>
      <c r="Z9" s="527" t="s">
        <v>4541</v>
      </c>
      <c r="AA9" s="528"/>
      <c r="AD9" s="544" t="s">
        <v>4531</v>
      </c>
      <c r="AE9" s="509"/>
      <c r="AF9" s="509"/>
      <c r="AG9" s="509"/>
      <c r="AH9" s="509"/>
      <c r="AI9" s="509"/>
      <c r="AJ9" s="509"/>
      <c r="AK9" s="509"/>
      <c r="AM9" s="146" t="s">
        <v>2</v>
      </c>
      <c r="AN9" s="154"/>
      <c r="AO9" s="154"/>
      <c r="AP9" s="154"/>
      <c r="AQ9" s="131"/>
    </row>
    <row r="10" spans="1:45" ht="30" customHeight="1">
      <c r="B10" s="543" t="s">
        <v>4529</v>
      </c>
      <c r="C10" s="532" t="s">
        <v>4472</v>
      </c>
      <c r="D10" s="546"/>
      <c r="E10" s="532" t="s">
        <v>22</v>
      </c>
      <c r="F10" s="533"/>
      <c r="G10" s="533"/>
      <c r="H10" s="533"/>
      <c r="I10" s="533"/>
      <c r="J10" s="534"/>
      <c r="M10" s="543" t="s">
        <v>4529</v>
      </c>
      <c r="N10" s="532" t="s">
        <v>4472</v>
      </c>
      <c r="O10" s="546"/>
      <c r="P10" s="546"/>
      <c r="Q10" s="546"/>
      <c r="R10" s="546"/>
      <c r="S10" s="546"/>
      <c r="T10" s="546"/>
      <c r="U10" s="534"/>
      <c r="V10" s="532" t="s">
        <v>22</v>
      </c>
      <c r="W10" s="533"/>
      <c r="X10" s="533"/>
      <c r="Y10" s="533"/>
      <c r="Z10" s="533"/>
      <c r="AA10" s="534"/>
      <c r="AD10" s="549"/>
      <c r="AE10" s="550"/>
      <c r="AF10" s="550"/>
      <c r="AG10" s="550"/>
      <c r="AH10" s="550"/>
      <c r="AI10" s="550"/>
      <c r="AJ10" s="550"/>
      <c r="AK10" s="144"/>
      <c r="AL10" s="144"/>
      <c r="AM10" s="146" t="s">
        <v>3</v>
      </c>
      <c r="AN10" s="154"/>
      <c r="AO10" s="154"/>
      <c r="AP10" s="154"/>
      <c r="AQ10" s="131"/>
    </row>
    <row r="11" spans="1:45" ht="23.1" customHeight="1">
      <c r="B11" s="544"/>
      <c r="C11" s="113" t="s">
        <v>21</v>
      </c>
      <c r="D11" s="312" t="s">
        <v>4690</v>
      </c>
      <c r="E11" s="512"/>
      <c r="F11" s="512"/>
      <c r="G11" s="512"/>
      <c r="H11" s="512"/>
      <c r="I11" s="512"/>
      <c r="J11" s="513"/>
      <c r="M11" s="544"/>
      <c r="N11" s="113" t="s">
        <v>21</v>
      </c>
      <c r="O11" s="114" t="s">
        <v>4448</v>
      </c>
      <c r="P11" s="152">
        <v>12</v>
      </c>
      <c r="Q11" s="114" t="s">
        <v>16</v>
      </c>
      <c r="R11" s="152">
        <v>4</v>
      </c>
      <c r="S11" s="114" t="s">
        <v>9</v>
      </c>
      <c r="T11" s="152">
        <v>1</v>
      </c>
      <c r="U11" s="115" t="s">
        <v>10</v>
      </c>
      <c r="V11" s="516" t="s">
        <v>4540</v>
      </c>
      <c r="W11" s="517"/>
      <c r="X11" s="517"/>
      <c r="Y11" s="517"/>
      <c r="Z11" s="517"/>
      <c r="AA11" s="518"/>
      <c r="AD11" s="562" t="s">
        <v>4688</v>
      </c>
      <c r="AE11" s="562"/>
      <c r="AF11" s="562"/>
      <c r="AG11" s="562"/>
      <c r="AH11" s="562"/>
      <c r="AI11" s="562"/>
      <c r="AJ11" s="562"/>
      <c r="AK11" s="144"/>
      <c r="AL11" s="144"/>
      <c r="AM11" s="144"/>
      <c r="AN11" s="144"/>
      <c r="AO11" s="144"/>
      <c r="AP11" s="144"/>
      <c r="AQ11" s="144"/>
    </row>
    <row r="12" spans="1:45" ht="23.1" customHeight="1">
      <c r="B12" s="544"/>
      <c r="C12" s="116" t="s">
        <v>20</v>
      </c>
      <c r="D12" s="314" t="s">
        <v>4690</v>
      </c>
      <c r="E12" s="514"/>
      <c r="F12" s="514"/>
      <c r="G12" s="514"/>
      <c r="H12" s="514"/>
      <c r="I12" s="514"/>
      <c r="J12" s="515"/>
      <c r="M12" s="544"/>
      <c r="N12" s="116" t="s">
        <v>20</v>
      </c>
      <c r="O12" s="117" t="s">
        <v>4448</v>
      </c>
      <c r="P12" s="112">
        <v>18</v>
      </c>
      <c r="Q12" s="117" t="s">
        <v>16</v>
      </c>
      <c r="R12" s="112">
        <v>3</v>
      </c>
      <c r="S12" s="117" t="s">
        <v>9</v>
      </c>
      <c r="T12" s="112">
        <v>31</v>
      </c>
      <c r="U12" s="153" t="s">
        <v>10</v>
      </c>
      <c r="V12" s="519"/>
      <c r="W12" s="520"/>
      <c r="X12" s="520"/>
      <c r="Y12" s="520"/>
      <c r="Z12" s="520"/>
      <c r="AA12" s="521"/>
      <c r="AD12" s="563" t="s">
        <v>4528</v>
      </c>
      <c r="AE12" s="563"/>
      <c r="AF12" s="563"/>
      <c r="AG12" s="563"/>
      <c r="AH12" s="563"/>
      <c r="AI12" s="563"/>
      <c r="AJ12" s="563"/>
      <c r="AK12" s="563"/>
      <c r="AL12" s="563"/>
      <c r="AM12" s="219" t="s">
        <v>4527</v>
      </c>
      <c r="AN12" s="561" t="s">
        <v>4526</v>
      </c>
      <c r="AO12" s="561"/>
      <c r="AP12" s="561"/>
      <c r="AQ12" s="147"/>
      <c r="AR12" s="144"/>
    </row>
    <row r="13" spans="1:45" ht="23.1" customHeight="1">
      <c r="B13" s="544"/>
      <c r="C13" s="113" t="s">
        <v>21</v>
      </c>
      <c r="D13" s="312" t="s">
        <v>4690</v>
      </c>
      <c r="E13" s="511"/>
      <c r="F13" s="512"/>
      <c r="G13" s="512"/>
      <c r="H13" s="512"/>
      <c r="I13" s="512"/>
      <c r="J13" s="513"/>
      <c r="M13" s="544"/>
      <c r="N13" s="113" t="s">
        <v>21</v>
      </c>
      <c r="O13" s="114" t="s">
        <v>4448</v>
      </c>
      <c r="P13" s="152">
        <v>18</v>
      </c>
      <c r="Q13" s="114" t="s">
        <v>16</v>
      </c>
      <c r="R13" s="152">
        <v>4</v>
      </c>
      <c r="S13" s="114" t="s">
        <v>9</v>
      </c>
      <c r="T13" s="152">
        <v>1</v>
      </c>
      <c r="U13" s="115" t="s">
        <v>10</v>
      </c>
      <c r="V13" s="516" t="s">
        <v>4720</v>
      </c>
      <c r="W13" s="517"/>
      <c r="X13" s="517"/>
      <c r="Y13" s="517"/>
      <c r="Z13" s="517"/>
      <c r="AA13" s="518"/>
      <c r="AD13" s="564" t="s">
        <v>4525</v>
      </c>
      <c r="AE13" s="555" t="s">
        <v>4524</v>
      </c>
      <c r="AF13" s="555"/>
      <c r="AG13" s="555"/>
      <c r="AH13" s="555"/>
      <c r="AI13" s="555"/>
      <c r="AJ13" s="555"/>
      <c r="AK13" s="555"/>
      <c r="AL13" s="555"/>
      <c r="AM13" s="148" t="s">
        <v>4506</v>
      </c>
      <c r="AN13" s="561"/>
      <c r="AO13" s="561"/>
      <c r="AP13" s="561"/>
      <c r="AQ13" s="68"/>
      <c r="AR13" s="147"/>
    </row>
    <row r="14" spans="1:45" ht="23.1" customHeight="1">
      <c r="B14" s="544"/>
      <c r="C14" s="116" t="s">
        <v>20</v>
      </c>
      <c r="D14" s="314" t="s">
        <v>4690</v>
      </c>
      <c r="E14" s="514"/>
      <c r="F14" s="514"/>
      <c r="G14" s="514"/>
      <c r="H14" s="514"/>
      <c r="I14" s="514"/>
      <c r="J14" s="515"/>
      <c r="M14" s="544"/>
      <c r="N14" s="116" t="s">
        <v>20</v>
      </c>
      <c r="O14" s="117" t="s">
        <v>4448</v>
      </c>
      <c r="P14" s="112">
        <v>19</v>
      </c>
      <c r="Q14" s="117" t="s">
        <v>16</v>
      </c>
      <c r="R14" s="112">
        <v>1</v>
      </c>
      <c r="S14" s="117" t="s">
        <v>9</v>
      </c>
      <c r="T14" s="112">
        <v>10</v>
      </c>
      <c r="U14" s="153" t="s">
        <v>10</v>
      </c>
      <c r="V14" s="519"/>
      <c r="W14" s="520"/>
      <c r="X14" s="520"/>
      <c r="Y14" s="520"/>
      <c r="Z14" s="520"/>
      <c r="AA14" s="521"/>
      <c r="AD14" s="564"/>
      <c r="AE14" s="555" t="s">
        <v>4523</v>
      </c>
      <c r="AF14" s="555"/>
      <c r="AG14" s="555"/>
      <c r="AH14" s="555"/>
      <c r="AI14" s="555"/>
      <c r="AJ14" s="555"/>
      <c r="AK14" s="555"/>
      <c r="AL14" s="555"/>
      <c r="AM14" s="148" t="s">
        <v>4506</v>
      </c>
      <c r="AN14" s="561"/>
      <c r="AO14" s="561"/>
      <c r="AP14" s="561"/>
      <c r="AQ14" s="68"/>
      <c r="AR14" s="68"/>
      <c r="AS14" s="68"/>
    </row>
    <row r="15" spans="1:45" ht="23.1" customHeight="1">
      <c r="B15" s="544"/>
      <c r="C15" s="113" t="s">
        <v>21</v>
      </c>
      <c r="D15" s="312" t="s">
        <v>4690</v>
      </c>
      <c r="E15" s="511"/>
      <c r="F15" s="512"/>
      <c r="G15" s="512"/>
      <c r="H15" s="512"/>
      <c r="I15" s="512"/>
      <c r="J15" s="513"/>
      <c r="M15" s="544"/>
      <c r="N15" s="113" t="s">
        <v>21</v>
      </c>
      <c r="O15" s="114" t="s">
        <v>4448</v>
      </c>
      <c r="P15" s="152">
        <v>19</v>
      </c>
      <c r="Q15" s="114" t="s">
        <v>16</v>
      </c>
      <c r="R15" s="152">
        <v>1</v>
      </c>
      <c r="S15" s="114" t="s">
        <v>9</v>
      </c>
      <c r="T15" s="152">
        <v>11</v>
      </c>
      <c r="U15" s="115" t="s">
        <v>10</v>
      </c>
      <c r="V15" s="516" t="s">
        <v>4721</v>
      </c>
      <c r="W15" s="517"/>
      <c r="X15" s="517"/>
      <c r="Y15" s="517"/>
      <c r="Z15" s="517"/>
      <c r="AA15" s="518"/>
      <c r="AD15" s="565"/>
      <c r="AE15" s="555" t="s">
        <v>4522</v>
      </c>
      <c r="AF15" s="555"/>
      <c r="AG15" s="555"/>
      <c r="AH15" s="555"/>
      <c r="AI15" s="555"/>
      <c r="AJ15" s="555"/>
      <c r="AK15" s="555"/>
      <c r="AL15" s="555"/>
      <c r="AM15" s="148" t="s">
        <v>4506</v>
      </c>
      <c r="AN15" s="561"/>
      <c r="AO15" s="561"/>
      <c r="AP15" s="561"/>
      <c r="AQ15" s="68"/>
      <c r="AR15" s="68"/>
      <c r="AS15" s="68"/>
    </row>
    <row r="16" spans="1:45" ht="23.25" customHeight="1">
      <c r="B16" s="544"/>
      <c r="C16" s="116" t="s">
        <v>20</v>
      </c>
      <c r="D16" s="314" t="s">
        <v>4690</v>
      </c>
      <c r="E16" s="514"/>
      <c r="F16" s="514"/>
      <c r="G16" s="514"/>
      <c r="H16" s="514"/>
      <c r="I16" s="514"/>
      <c r="J16" s="515"/>
      <c r="M16" s="544"/>
      <c r="N16" s="116" t="s">
        <v>20</v>
      </c>
      <c r="O16" s="117" t="s">
        <v>4448</v>
      </c>
      <c r="P16" s="112">
        <v>29</v>
      </c>
      <c r="Q16" s="117" t="s">
        <v>16</v>
      </c>
      <c r="R16" s="119">
        <v>3</v>
      </c>
      <c r="S16" s="117" t="s">
        <v>9</v>
      </c>
      <c r="T16" s="112">
        <v>31</v>
      </c>
      <c r="U16" s="153" t="s">
        <v>10</v>
      </c>
      <c r="V16" s="519"/>
      <c r="W16" s="520"/>
      <c r="X16" s="520"/>
      <c r="Y16" s="520"/>
      <c r="Z16" s="520"/>
      <c r="AA16" s="521"/>
      <c r="AD16" s="556" t="s">
        <v>4521</v>
      </c>
      <c r="AE16" s="555" t="s">
        <v>4518</v>
      </c>
      <c r="AF16" s="555"/>
      <c r="AG16" s="555"/>
      <c r="AH16" s="555"/>
      <c r="AI16" s="555"/>
      <c r="AJ16" s="555"/>
      <c r="AK16" s="555"/>
      <c r="AL16" s="555"/>
      <c r="AM16" s="148" t="s">
        <v>4520</v>
      </c>
      <c r="AN16" s="561"/>
      <c r="AO16" s="561"/>
      <c r="AP16" s="561"/>
      <c r="AQ16" s="68"/>
      <c r="AR16" s="68"/>
      <c r="AS16" s="68"/>
    </row>
    <row r="17" spans="2:45" ht="23.1" customHeight="1">
      <c r="B17" s="544"/>
      <c r="C17" s="113" t="s">
        <v>21</v>
      </c>
      <c r="D17" s="312" t="s">
        <v>4690</v>
      </c>
      <c r="E17" s="511"/>
      <c r="F17" s="512"/>
      <c r="G17" s="512"/>
      <c r="H17" s="512"/>
      <c r="I17" s="512"/>
      <c r="J17" s="513"/>
      <c r="M17" s="544"/>
      <c r="N17" s="113" t="s">
        <v>21</v>
      </c>
      <c r="O17" s="114" t="s">
        <v>4448</v>
      </c>
      <c r="P17" s="152">
        <v>29</v>
      </c>
      <c r="Q17" s="114" t="s">
        <v>16</v>
      </c>
      <c r="R17" s="152">
        <v>4</v>
      </c>
      <c r="S17" s="114" t="s">
        <v>9</v>
      </c>
      <c r="T17" s="152">
        <v>1</v>
      </c>
      <c r="U17" s="115" t="s">
        <v>10</v>
      </c>
      <c r="V17" s="516" t="s">
        <v>4719</v>
      </c>
      <c r="W17" s="517"/>
      <c r="X17" s="517"/>
      <c r="Y17" s="517"/>
      <c r="Z17" s="517"/>
      <c r="AA17" s="518"/>
      <c r="AD17" s="557"/>
      <c r="AE17" s="555" t="s">
        <v>4517</v>
      </c>
      <c r="AF17" s="555"/>
      <c r="AG17" s="555"/>
      <c r="AH17" s="555"/>
      <c r="AI17" s="555"/>
      <c r="AJ17" s="555"/>
      <c r="AK17" s="555"/>
      <c r="AL17" s="555"/>
      <c r="AM17" s="148" t="s">
        <v>4520</v>
      </c>
      <c r="AN17" s="561"/>
      <c r="AO17" s="561"/>
      <c r="AP17" s="561"/>
      <c r="AQ17" s="68"/>
      <c r="AR17" s="68"/>
      <c r="AS17" s="68"/>
    </row>
    <row r="18" spans="2:45" ht="23.1" customHeight="1">
      <c r="B18" s="544"/>
      <c r="C18" s="116" t="s">
        <v>20</v>
      </c>
      <c r="D18" s="314" t="s">
        <v>4690</v>
      </c>
      <c r="E18" s="529"/>
      <c r="F18" s="514"/>
      <c r="G18" s="514"/>
      <c r="H18" s="514"/>
      <c r="I18" s="514"/>
      <c r="J18" s="515"/>
      <c r="M18" s="544"/>
      <c r="N18" s="116" t="s">
        <v>20</v>
      </c>
      <c r="O18" s="117" t="s">
        <v>4718</v>
      </c>
      <c r="P18" s="112">
        <v>7</v>
      </c>
      <c r="Q18" s="117" t="s">
        <v>16</v>
      </c>
      <c r="R18" s="112">
        <v>3</v>
      </c>
      <c r="S18" s="117" t="s">
        <v>9</v>
      </c>
      <c r="T18" s="112">
        <v>31</v>
      </c>
      <c r="U18" s="153" t="s">
        <v>10</v>
      </c>
      <c r="V18" s="519"/>
      <c r="W18" s="520"/>
      <c r="X18" s="520"/>
      <c r="Y18" s="520"/>
      <c r="Z18" s="520"/>
      <c r="AA18" s="521"/>
      <c r="AD18" s="557"/>
      <c r="AE18" s="555" t="s">
        <v>4516</v>
      </c>
      <c r="AF18" s="555"/>
      <c r="AG18" s="555"/>
      <c r="AH18" s="555"/>
      <c r="AI18" s="555"/>
      <c r="AJ18" s="555"/>
      <c r="AK18" s="555"/>
      <c r="AL18" s="555"/>
      <c r="AM18" s="148" t="s">
        <v>4520</v>
      </c>
      <c r="AN18" s="561"/>
      <c r="AO18" s="561"/>
      <c r="AP18" s="561"/>
      <c r="AQ18" s="68"/>
      <c r="AR18" s="68"/>
      <c r="AS18" s="68"/>
    </row>
    <row r="19" spans="2:45" ht="23.1" customHeight="1">
      <c r="B19" s="544"/>
      <c r="C19" s="113" t="s">
        <v>21</v>
      </c>
      <c r="D19" s="312" t="s">
        <v>4690</v>
      </c>
      <c r="E19" s="511"/>
      <c r="F19" s="512"/>
      <c r="G19" s="512"/>
      <c r="H19" s="512"/>
      <c r="I19" s="512"/>
      <c r="J19" s="513"/>
      <c r="M19" s="544"/>
      <c r="N19" s="113" t="s">
        <v>21</v>
      </c>
      <c r="O19" s="114" t="s">
        <v>4718</v>
      </c>
      <c r="P19" s="152">
        <v>7</v>
      </c>
      <c r="Q19" s="114" t="s">
        <v>16</v>
      </c>
      <c r="R19" s="152">
        <v>4</v>
      </c>
      <c r="S19" s="114" t="s">
        <v>9</v>
      </c>
      <c r="T19" s="152">
        <v>1</v>
      </c>
      <c r="U19" s="115" t="s">
        <v>10</v>
      </c>
      <c r="V19" s="516" t="s">
        <v>4722</v>
      </c>
      <c r="W19" s="517"/>
      <c r="X19" s="517"/>
      <c r="Y19" s="517"/>
      <c r="Z19" s="517"/>
      <c r="AA19" s="518"/>
      <c r="AD19" s="558"/>
      <c r="AE19" s="555" t="s">
        <v>4515</v>
      </c>
      <c r="AF19" s="555"/>
      <c r="AG19" s="555"/>
      <c r="AH19" s="555"/>
      <c r="AI19" s="555"/>
      <c r="AJ19" s="555"/>
      <c r="AK19" s="555"/>
      <c r="AL19" s="555"/>
      <c r="AM19" s="148" t="s">
        <v>4506</v>
      </c>
      <c r="AN19" s="561"/>
      <c r="AO19" s="561"/>
      <c r="AP19" s="561"/>
      <c r="AQ19" s="68"/>
      <c r="AR19" s="68"/>
      <c r="AS19" s="68"/>
    </row>
    <row r="20" spans="2:45" ht="23.1" customHeight="1">
      <c r="B20" s="544"/>
      <c r="C20" s="116" t="s">
        <v>20</v>
      </c>
      <c r="D20" s="314" t="s">
        <v>4690</v>
      </c>
      <c r="E20" s="529"/>
      <c r="F20" s="514"/>
      <c r="G20" s="514"/>
      <c r="H20" s="514"/>
      <c r="I20" s="514"/>
      <c r="J20" s="515"/>
      <c r="M20" s="544"/>
      <c r="N20" s="116" t="s">
        <v>20</v>
      </c>
      <c r="O20" s="117"/>
      <c r="P20" s="112"/>
      <c r="Q20" s="117" t="s">
        <v>16</v>
      </c>
      <c r="R20" s="112"/>
      <c r="S20" s="117" t="s">
        <v>9</v>
      </c>
      <c r="T20" s="112"/>
      <c r="U20" s="153" t="s">
        <v>10</v>
      </c>
      <c r="V20" s="519"/>
      <c r="W20" s="520"/>
      <c r="X20" s="520"/>
      <c r="Y20" s="520"/>
      <c r="Z20" s="520"/>
      <c r="AA20" s="521"/>
      <c r="AD20" s="556" t="s">
        <v>4519</v>
      </c>
      <c r="AE20" s="555" t="s">
        <v>4518</v>
      </c>
      <c r="AF20" s="555"/>
      <c r="AG20" s="555"/>
      <c r="AH20" s="555"/>
      <c r="AI20" s="555"/>
      <c r="AJ20" s="555"/>
      <c r="AK20" s="555"/>
      <c r="AL20" s="555"/>
      <c r="AM20" s="149" t="s">
        <v>4503</v>
      </c>
      <c r="AN20" s="561"/>
      <c r="AO20" s="561"/>
      <c r="AP20" s="561"/>
      <c r="AQ20" s="68"/>
      <c r="AR20" s="68"/>
      <c r="AS20" s="68"/>
    </row>
    <row r="21" spans="2:45" ht="23.1" customHeight="1">
      <c r="B21" s="544"/>
      <c r="C21" s="113" t="s">
        <v>21</v>
      </c>
      <c r="D21" s="312" t="s">
        <v>4690</v>
      </c>
      <c r="E21" s="511"/>
      <c r="F21" s="512"/>
      <c r="G21" s="512"/>
      <c r="H21" s="512"/>
      <c r="I21" s="512"/>
      <c r="J21" s="513"/>
      <c r="M21" s="544"/>
      <c r="N21" s="113" t="s">
        <v>21</v>
      </c>
      <c r="O21" s="114" t="s">
        <v>4718</v>
      </c>
      <c r="P21" s="152">
        <v>7</v>
      </c>
      <c r="Q21" s="114" t="s">
        <v>16</v>
      </c>
      <c r="R21" s="152">
        <v>4</v>
      </c>
      <c r="S21" s="114" t="s">
        <v>9</v>
      </c>
      <c r="T21" s="152">
        <v>1</v>
      </c>
      <c r="U21" s="115" t="s">
        <v>10</v>
      </c>
      <c r="V21" s="516" t="s">
        <v>4723</v>
      </c>
      <c r="W21" s="517"/>
      <c r="X21" s="517"/>
      <c r="Y21" s="517"/>
      <c r="Z21" s="517"/>
      <c r="AA21" s="518"/>
      <c r="AD21" s="557"/>
      <c r="AE21" s="555" t="s">
        <v>4517</v>
      </c>
      <c r="AF21" s="555"/>
      <c r="AG21" s="555"/>
      <c r="AH21" s="555"/>
      <c r="AI21" s="555"/>
      <c r="AJ21" s="555"/>
      <c r="AK21" s="555"/>
      <c r="AL21" s="555"/>
      <c r="AM21" s="149" t="s">
        <v>4503</v>
      </c>
      <c r="AN21" s="561"/>
      <c r="AO21" s="561"/>
      <c r="AP21" s="561"/>
      <c r="AQ21" s="68"/>
      <c r="AR21" s="68"/>
      <c r="AS21" s="68"/>
    </row>
    <row r="22" spans="2:45" ht="23.1" customHeight="1">
      <c r="B22" s="544"/>
      <c r="C22" s="116" t="s">
        <v>20</v>
      </c>
      <c r="D22" s="314" t="s">
        <v>4690</v>
      </c>
      <c r="E22" s="529"/>
      <c r="F22" s="514"/>
      <c r="G22" s="514"/>
      <c r="H22" s="514"/>
      <c r="I22" s="514"/>
      <c r="J22" s="515"/>
      <c r="M22" s="544"/>
      <c r="N22" s="116" t="s">
        <v>20</v>
      </c>
      <c r="O22" s="117"/>
      <c r="P22" s="112"/>
      <c r="Q22" s="117" t="s">
        <v>16</v>
      </c>
      <c r="R22" s="112"/>
      <c r="S22" s="117" t="s">
        <v>9</v>
      </c>
      <c r="T22" s="112"/>
      <c r="U22" s="153" t="s">
        <v>10</v>
      </c>
      <c r="V22" s="519"/>
      <c r="W22" s="520"/>
      <c r="X22" s="520"/>
      <c r="Y22" s="520"/>
      <c r="Z22" s="520"/>
      <c r="AA22" s="521"/>
      <c r="AD22" s="557"/>
      <c r="AE22" s="555" t="s">
        <v>4516</v>
      </c>
      <c r="AF22" s="555"/>
      <c r="AG22" s="555"/>
      <c r="AH22" s="555"/>
      <c r="AI22" s="555"/>
      <c r="AJ22" s="555"/>
      <c r="AK22" s="555"/>
      <c r="AL22" s="555"/>
      <c r="AM22" s="149" t="s">
        <v>4503</v>
      </c>
      <c r="AN22" s="561"/>
      <c r="AO22" s="561"/>
      <c r="AP22" s="561"/>
      <c r="AQ22" s="68"/>
      <c r="AR22" s="68"/>
      <c r="AS22" s="68"/>
    </row>
    <row r="23" spans="2:45" ht="23.1" customHeight="1">
      <c r="B23" s="544"/>
      <c r="C23" s="113" t="s">
        <v>21</v>
      </c>
      <c r="D23" s="312" t="s">
        <v>4690</v>
      </c>
      <c r="E23" s="511"/>
      <c r="F23" s="512"/>
      <c r="G23" s="512"/>
      <c r="H23" s="512"/>
      <c r="I23" s="512"/>
      <c r="J23" s="513"/>
      <c r="M23" s="544"/>
      <c r="N23" s="113" t="s">
        <v>21</v>
      </c>
      <c r="O23" s="114"/>
      <c r="P23" s="152"/>
      <c r="Q23" s="114" t="s">
        <v>16</v>
      </c>
      <c r="R23" s="152"/>
      <c r="S23" s="114" t="s">
        <v>9</v>
      </c>
      <c r="T23" s="152"/>
      <c r="U23" s="115" t="s">
        <v>10</v>
      </c>
      <c r="V23" s="516" t="s">
        <v>4537</v>
      </c>
      <c r="W23" s="517"/>
      <c r="X23" s="517"/>
      <c r="Y23" s="517"/>
      <c r="Z23" s="517"/>
      <c r="AA23" s="518"/>
      <c r="AD23" s="558"/>
      <c r="AE23" s="555" t="s">
        <v>4515</v>
      </c>
      <c r="AF23" s="555"/>
      <c r="AG23" s="555"/>
      <c r="AH23" s="555"/>
      <c r="AI23" s="555"/>
      <c r="AJ23" s="555"/>
      <c r="AK23" s="555"/>
      <c r="AL23" s="555"/>
      <c r="AM23" s="149" t="s">
        <v>4503</v>
      </c>
      <c r="AN23" s="561"/>
      <c r="AO23" s="561"/>
      <c r="AP23" s="561"/>
      <c r="AQ23" s="68"/>
      <c r="AR23" s="68"/>
      <c r="AS23" s="68"/>
    </row>
    <row r="24" spans="2:45" ht="23.1" customHeight="1">
      <c r="B24" s="544"/>
      <c r="C24" s="116" t="s">
        <v>20</v>
      </c>
      <c r="D24" s="314" t="s">
        <v>4690</v>
      </c>
      <c r="E24" s="529"/>
      <c r="F24" s="514"/>
      <c r="G24" s="514"/>
      <c r="H24" s="514"/>
      <c r="I24" s="514"/>
      <c r="J24" s="515"/>
      <c r="M24" s="544"/>
      <c r="N24" s="116" t="s">
        <v>20</v>
      </c>
      <c r="O24" s="117"/>
      <c r="P24" s="112"/>
      <c r="Q24" s="117" t="s">
        <v>16</v>
      </c>
      <c r="R24" s="112"/>
      <c r="S24" s="117" t="s">
        <v>9</v>
      </c>
      <c r="T24" s="112"/>
      <c r="U24" s="153" t="s">
        <v>10</v>
      </c>
      <c r="V24" s="519"/>
      <c r="W24" s="520"/>
      <c r="X24" s="520"/>
      <c r="Y24" s="520"/>
      <c r="Z24" s="520"/>
      <c r="AA24" s="521"/>
      <c r="AD24" s="556" t="s">
        <v>4514</v>
      </c>
      <c r="AE24" s="555" t="s">
        <v>4513</v>
      </c>
      <c r="AF24" s="555"/>
      <c r="AG24" s="555"/>
      <c r="AH24" s="555"/>
      <c r="AI24" s="555"/>
      <c r="AJ24" s="555"/>
      <c r="AK24" s="555"/>
      <c r="AL24" s="555"/>
      <c r="AM24" s="149" t="s">
        <v>4503</v>
      </c>
      <c r="AN24" s="561"/>
      <c r="AO24" s="561"/>
      <c r="AP24" s="561"/>
      <c r="AQ24" s="68"/>
      <c r="AR24" s="68"/>
      <c r="AS24" s="68"/>
    </row>
    <row r="25" spans="2:45" ht="23.1" customHeight="1">
      <c r="B25" s="544"/>
      <c r="C25" s="113" t="s">
        <v>21</v>
      </c>
      <c r="D25" s="312" t="s">
        <v>4690</v>
      </c>
      <c r="E25" s="511"/>
      <c r="F25" s="512"/>
      <c r="G25" s="512"/>
      <c r="H25" s="512"/>
      <c r="I25" s="512"/>
      <c r="J25" s="513"/>
      <c r="M25" s="544"/>
      <c r="N25" s="113" t="s">
        <v>21</v>
      </c>
      <c r="O25" s="114"/>
      <c r="P25" s="152"/>
      <c r="Q25" s="114" t="s">
        <v>16</v>
      </c>
      <c r="R25" s="152"/>
      <c r="S25" s="114" t="s">
        <v>9</v>
      </c>
      <c r="T25" s="152"/>
      <c r="U25" s="115" t="s">
        <v>10</v>
      </c>
      <c r="V25" s="516"/>
      <c r="W25" s="517"/>
      <c r="X25" s="517"/>
      <c r="Y25" s="517"/>
      <c r="Z25" s="517"/>
      <c r="AA25" s="518"/>
      <c r="AD25" s="557"/>
      <c r="AE25" s="555" t="s">
        <v>4512</v>
      </c>
      <c r="AF25" s="555"/>
      <c r="AG25" s="555"/>
      <c r="AH25" s="555"/>
      <c r="AI25" s="555"/>
      <c r="AJ25" s="555"/>
      <c r="AK25" s="555"/>
      <c r="AL25" s="555"/>
      <c r="AM25" s="149" t="s">
        <v>4503</v>
      </c>
      <c r="AN25" s="568" t="s">
        <v>4510</v>
      </c>
      <c r="AO25" s="568"/>
      <c r="AP25" s="568"/>
      <c r="AQ25" s="68"/>
      <c r="AR25" s="68"/>
      <c r="AS25" s="68"/>
    </row>
    <row r="26" spans="2:45" ht="23.1" customHeight="1">
      <c r="B26" s="544"/>
      <c r="C26" s="116" t="s">
        <v>20</v>
      </c>
      <c r="D26" s="314" t="s">
        <v>4690</v>
      </c>
      <c r="E26" s="529"/>
      <c r="F26" s="514"/>
      <c r="G26" s="514"/>
      <c r="H26" s="514"/>
      <c r="I26" s="514"/>
      <c r="J26" s="515"/>
      <c r="M26" s="544"/>
      <c r="N26" s="116" t="s">
        <v>20</v>
      </c>
      <c r="O26" s="117"/>
      <c r="P26" s="112"/>
      <c r="Q26" s="117" t="s">
        <v>16</v>
      </c>
      <c r="R26" s="112"/>
      <c r="S26" s="117" t="s">
        <v>9</v>
      </c>
      <c r="T26" s="112"/>
      <c r="U26" s="153" t="s">
        <v>10</v>
      </c>
      <c r="V26" s="519"/>
      <c r="W26" s="520"/>
      <c r="X26" s="520"/>
      <c r="Y26" s="520"/>
      <c r="Z26" s="520"/>
      <c r="AA26" s="521"/>
      <c r="AD26" s="557"/>
      <c r="AE26" s="555" t="s">
        <v>4511</v>
      </c>
      <c r="AF26" s="555"/>
      <c r="AG26" s="555"/>
      <c r="AH26" s="555"/>
      <c r="AI26" s="555"/>
      <c r="AJ26" s="555"/>
      <c r="AK26" s="555"/>
      <c r="AL26" s="555"/>
      <c r="AM26" s="149" t="s">
        <v>4503</v>
      </c>
      <c r="AN26" s="568" t="s">
        <v>4510</v>
      </c>
      <c r="AO26" s="568"/>
      <c r="AP26" s="568"/>
      <c r="AQ26" s="68"/>
      <c r="AR26" s="68"/>
      <c r="AS26" s="68"/>
    </row>
    <row r="27" spans="2:45" ht="23.1" customHeight="1">
      <c r="B27" s="544"/>
      <c r="C27" s="113" t="s">
        <v>21</v>
      </c>
      <c r="D27" s="312" t="s">
        <v>4690</v>
      </c>
      <c r="E27" s="511"/>
      <c r="F27" s="512"/>
      <c r="G27" s="512"/>
      <c r="H27" s="512"/>
      <c r="I27" s="512"/>
      <c r="J27" s="513"/>
      <c r="K27" s="67"/>
      <c r="M27" s="544"/>
      <c r="N27" s="113" t="s">
        <v>21</v>
      </c>
      <c r="O27" s="114"/>
      <c r="P27" s="152"/>
      <c r="Q27" s="114" t="s">
        <v>16</v>
      </c>
      <c r="R27" s="152"/>
      <c r="S27" s="114" t="s">
        <v>9</v>
      </c>
      <c r="T27" s="152"/>
      <c r="U27" s="115" t="s">
        <v>10</v>
      </c>
      <c r="V27" s="516"/>
      <c r="W27" s="517"/>
      <c r="X27" s="517"/>
      <c r="Y27" s="517"/>
      <c r="Z27" s="517"/>
      <c r="AA27" s="518"/>
      <c r="AB27" s="67"/>
      <c r="AD27" s="557"/>
      <c r="AE27" s="566" t="s">
        <v>4509</v>
      </c>
      <c r="AF27" s="555" t="s">
        <v>4508</v>
      </c>
      <c r="AG27" s="555"/>
      <c r="AH27" s="555"/>
      <c r="AI27" s="555"/>
      <c r="AJ27" s="555"/>
      <c r="AK27" s="555"/>
      <c r="AL27" s="555"/>
      <c r="AM27" s="148" t="s">
        <v>4506</v>
      </c>
      <c r="AN27" s="561"/>
      <c r="AO27" s="561"/>
      <c r="AP27" s="561"/>
      <c r="AQ27" s="68"/>
      <c r="AR27" s="68"/>
      <c r="AS27" s="68"/>
    </row>
    <row r="28" spans="2:45" ht="23.1" customHeight="1">
      <c r="B28" s="544"/>
      <c r="C28" s="116" t="s">
        <v>20</v>
      </c>
      <c r="D28" s="314" t="s">
        <v>4690</v>
      </c>
      <c r="E28" s="529"/>
      <c r="F28" s="514"/>
      <c r="G28" s="514"/>
      <c r="H28" s="514"/>
      <c r="I28" s="514"/>
      <c r="J28" s="515"/>
      <c r="M28" s="544"/>
      <c r="N28" s="116" t="s">
        <v>20</v>
      </c>
      <c r="O28" s="117"/>
      <c r="P28" s="112"/>
      <c r="Q28" s="117" t="s">
        <v>16</v>
      </c>
      <c r="R28" s="112"/>
      <c r="S28" s="117" t="s">
        <v>9</v>
      </c>
      <c r="T28" s="112"/>
      <c r="U28" s="153" t="s">
        <v>10</v>
      </c>
      <c r="V28" s="519"/>
      <c r="W28" s="520"/>
      <c r="X28" s="520"/>
      <c r="Y28" s="520"/>
      <c r="Z28" s="520"/>
      <c r="AA28" s="521"/>
      <c r="AD28" s="557"/>
      <c r="AE28" s="567"/>
      <c r="AF28" s="555" t="s">
        <v>4507</v>
      </c>
      <c r="AG28" s="555"/>
      <c r="AH28" s="555"/>
      <c r="AI28" s="555"/>
      <c r="AJ28" s="555"/>
      <c r="AK28" s="555"/>
      <c r="AL28" s="555"/>
      <c r="AM28" s="148" t="s">
        <v>4506</v>
      </c>
      <c r="AN28" s="561" t="s">
        <v>4505</v>
      </c>
      <c r="AO28" s="561"/>
      <c r="AP28" s="561"/>
      <c r="AQ28" s="68"/>
      <c r="AR28" s="68"/>
      <c r="AS28" s="68"/>
    </row>
    <row r="29" spans="2:45" ht="23.1" customHeight="1">
      <c r="B29" s="544"/>
      <c r="C29" s="113" t="s">
        <v>21</v>
      </c>
      <c r="D29" s="312" t="s">
        <v>4690</v>
      </c>
      <c r="E29" s="511"/>
      <c r="F29" s="512"/>
      <c r="G29" s="512"/>
      <c r="H29" s="512"/>
      <c r="I29" s="512"/>
      <c r="J29" s="513"/>
      <c r="M29" s="544"/>
      <c r="N29" s="113" t="s">
        <v>21</v>
      </c>
      <c r="O29" s="114"/>
      <c r="P29" s="152"/>
      <c r="Q29" s="114" t="s">
        <v>16</v>
      </c>
      <c r="R29" s="152"/>
      <c r="S29" s="114" t="s">
        <v>9</v>
      </c>
      <c r="T29" s="152"/>
      <c r="U29" s="115" t="s">
        <v>10</v>
      </c>
      <c r="V29" s="516"/>
      <c r="W29" s="517"/>
      <c r="X29" s="517"/>
      <c r="Y29" s="517"/>
      <c r="Z29" s="517"/>
      <c r="AA29" s="518"/>
      <c r="AD29" s="558"/>
      <c r="AE29" s="567"/>
      <c r="AF29" s="555" t="s">
        <v>4504</v>
      </c>
      <c r="AG29" s="555"/>
      <c r="AH29" s="555"/>
      <c r="AI29" s="555"/>
      <c r="AJ29" s="555"/>
      <c r="AK29" s="555"/>
      <c r="AL29" s="555"/>
      <c r="AM29" s="149" t="s">
        <v>4503</v>
      </c>
      <c r="AN29" s="561"/>
      <c r="AO29" s="561"/>
      <c r="AP29" s="561"/>
      <c r="AQ29" s="68"/>
      <c r="AR29" s="68"/>
      <c r="AS29" s="68"/>
    </row>
    <row r="30" spans="2:45" ht="23.1" customHeight="1">
      <c r="B30" s="544"/>
      <c r="C30" s="116" t="s">
        <v>20</v>
      </c>
      <c r="D30" s="314" t="s">
        <v>4690</v>
      </c>
      <c r="E30" s="529"/>
      <c r="F30" s="514"/>
      <c r="G30" s="514"/>
      <c r="H30" s="514"/>
      <c r="I30" s="514"/>
      <c r="J30" s="515"/>
      <c r="M30" s="544"/>
      <c r="N30" s="116" t="s">
        <v>20</v>
      </c>
      <c r="O30" s="117"/>
      <c r="P30" s="112"/>
      <c r="Q30" s="117" t="s">
        <v>16</v>
      </c>
      <c r="R30" s="112"/>
      <c r="S30" s="117" t="s">
        <v>9</v>
      </c>
      <c r="T30" s="112"/>
      <c r="U30" s="153" t="s">
        <v>10</v>
      </c>
      <c r="V30" s="519"/>
      <c r="W30" s="520"/>
      <c r="X30" s="520"/>
      <c r="Y30" s="520"/>
      <c r="Z30" s="520"/>
      <c r="AA30" s="521"/>
      <c r="AD30" s="570" t="s">
        <v>4502</v>
      </c>
      <c r="AE30" s="570"/>
      <c r="AF30" s="570"/>
      <c r="AG30" s="570"/>
      <c r="AH30" s="570"/>
      <c r="AI30" s="570"/>
      <c r="AJ30" s="570"/>
      <c r="AK30" s="570"/>
      <c r="AL30" s="570"/>
      <c r="AM30" s="570"/>
      <c r="AN30" s="570"/>
      <c r="AO30" s="570"/>
      <c r="AP30" s="570"/>
      <c r="AQ30" s="570"/>
      <c r="AR30" s="68"/>
      <c r="AS30" s="68"/>
    </row>
    <row r="31" spans="2:45" ht="23.1" customHeight="1">
      <c r="B31" s="544"/>
      <c r="C31" s="113" t="s">
        <v>21</v>
      </c>
      <c r="D31" s="312" t="s">
        <v>4690</v>
      </c>
      <c r="E31" s="511"/>
      <c r="F31" s="512"/>
      <c r="G31" s="512"/>
      <c r="H31" s="512"/>
      <c r="I31" s="512"/>
      <c r="J31" s="513"/>
      <c r="M31" s="544"/>
      <c r="N31" s="113" t="s">
        <v>21</v>
      </c>
      <c r="O31" s="114"/>
      <c r="P31" s="152"/>
      <c r="Q31" s="114" t="s">
        <v>16</v>
      </c>
      <c r="R31" s="152"/>
      <c r="S31" s="114" t="s">
        <v>9</v>
      </c>
      <c r="T31" s="152"/>
      <c r="U31" s="115" t="s">
        <v>10</v>
      </c>
      <c r="V31" s="516"/>
      <c r="W31" s="517"/>
      <c r="X31" s="517"/>
      <c r="Y31" s="517"/>
      <c r="Z31" s="517"/>
      <c r="AA31" s="518"/>
      <c r="AD31" s="570"/>
      <c r="AE31" s="570"/>
      <c r="AF31" s="570"/>
      <c r="AG31" s="570"/>
      <c r="AH31" s="570"/>
      <c r="AI31" s="570"/>
      <c r="AJ31" s="570"/>
      <c r="AK31" s="570"/>
      <c r="AL31" s="570"/>
      <c r="AM31" s="570"/>
      <c r="AN31" s="570"/>
      <c r="AO31" s="570"/>
      <c r="AP31" s="570"/>
      <c r="AQ31" s="570"/>
      <c r="AR31" s="147"/>
      <c r="AS31" s="68"/>
    </row>
    <row r="32" spans="2:45" ht="23.1" customHeight="1">
      <c r="B32" s="544"/>
      <c r="C32" s="116" t="s">
        <v>20</v>
      </c>
      <c r="D32" s="314" t="s">
        <v>4690</v>
      </c>
      <c r="E32" s="529"/>
      <c r="F32" s="514"/>
      <c r="G32" s="514"/>
      <c r="H32" s="514"/>
      <c r="I32" s="514"/>
      <c r="J32" s="515"/>
      <c r="M32" s="544"/>
      <c r="N32" s="116" t="s">
        <v>20</v>
      </c>
      <c r="O32" s="117"/>
      <c r="P32" s="112"/>
      <c r="Q32" s="117" t="s">
        <v>16</v>
      </c>
      <c r="R32" s="112"/>
      <c r="S32" s="117" t="s">
        <v>9</v>
      </c>
      <c r="T32" s="112"/>
      <c r="U32" s="153" t="s">
        <v>10</v>
      </c>
      <c r="V32" s="519"/>
      <c r="W32" s="520"/>
      <c r="X32" s="520"/>
      <c r="Y32" s="520"/>
      <c r="Z32" s="520"/>
      <c r="AA32" s="521"/>
      <c r="AD32" s="150" t="s">
        <v>4501</v>
      </c>
      <c r="AE32" s="570" t="s">
        <v>4500</v>
      </c>
      <c r="AF32" s="570"/>
      <c r="AG32" s="570"/>
      <c r="AH32" s="570"/>
      <c r="AI32" s="570"/>
      <c r="AJ32" s="570"/>
      <c r="AK32" s="570"/>
      <c r="AL32" s="570"/>
      <c r="AM32" s="570"/>
      <c r="AN32" s="570"/>
      <c r="AO32" s="570"/>
      <c r="AP32" s="570"/>
      <c r="AQ32" s="570"/>
      <c r="AR32" s="147"/>
      <c r="AS32" s="68"/>
    </row>
    <row r="33" spans="1:45" ht="23.1" customHeight="1">
      <c r="B33" s="544"/>
      <c r="C33" s="113" t="s">
        <v>21</v>
      </c>
      <c r="D33" s="312" t="s">
        <v>4690</v>
      </c>
      <c r="E33" s="511"/>
      <c r="F33" s="512"/>
      <c r="G33" s="512"/>
      <c r="H33" s="512"/>
      <c r="I33" s="512"/>
      <c r="J33" s="513"/>
      <c r="M33" s="544"/>
      <c r="N33" s="113" t="s">
        <v>21</v>
      </c>
      <c r="O33" s="114"/>
      <c r="P33" s="152"/>
      <c r="Q33" s="114" t="s">
        <v>16</v>
      </c>
      <c r="R33" s="152"/>
      <c r="S33" s="114" t="s">
        <v>9</v>
      </c>
      <c r="T33" s="152"/>
      <c r="U33" s="115" t="s">
        <v>10</v>
      </c>
      <c r="V33" s="516"/>
      <c r="W33" s="517"/>
      <c r="X33" s="517"/>
      <c r="Y33" s="517"/>
      <c r="Z33" s="517"/>
      <c r="AA33" s="518"/>
      <c r="AD33" s="68"/>
      <c r="AE33" s="570"/>
      <c r="AF33" s="570"/>
      <c r="AG33" s="570"/>
      <c r="AH33" s="570"/>
      <c r="AI33" s="570"/>
      <c r="AJ33" s="570"/>
      <c r="AK33" s="570"/>
      <c r="AL33" s="570"/>
      <c r="AM33" s="570"/>
      <c r="AN33" s="570"/>
      <c r="AO33" s="570"/>
      <c r="AP33" s="570"/>
      <c r="AQ33" s="570"/>
      <c r="AR33" s="68"/>
      <c r="AS33" s="68"/>
    </row>
    <row r="34" spans="1:45" ht="23.1" customHeight="1">
      <c r="B34" s="545"/>
      <c r="C34" s="116" t="s">
        <v>20</v>
      </c>
      <c r="D34" s="313" t="s">
        <v>4690</v>
      </c>
      <c r="E34" s="529"/>
      <c r="F34" s="514"/>
      <c r="G34" s="514"/>
      <c r="H34" s="514"/>
      <c r="I34" s="514"/>
      <c r="J34" s="515"/>
      <c r="M34" s="545"/>
      <c r="N34" s="116" t="s">
        <v>20</v>
      </c>
      <c r="O34" s="117"/>
      <c r="P34" s="112"/>
      <c r="Q34" s="117" t="s">
        <v>16</v>
      </c>
      <c r="R34" s="112"/>
      <c r="S34" s="117" t="s">
        <v>9</v>
      </c>
      <c r="T34" s="112"/>
      <c r="U34" s="153" t="s">
        <v>10</v>
      </c>
      <c r="V34" s="519"/>
      <c r="W34" s="520"/>
      <c r="X34" s="520"/>
      <c r="Y34" s="520"/>
      <c r="Z34" s="520"/>
      <c r="AA34" s="521"/>
      <c r="AD34" s="150" t="s">
        <v>4499</v>
      </c>
      <c r="AE34" s="570" t="s">
        <v>4498</v>
      </c>
      <c r="AF34" s="570"/>
      <c r="AG34" s="570"/>
      <c r="AH34" s="570"/>
      <c r="AI34" s="570"/>
      <c r="AJ34" s="570"/>
      <c r="AK34" s="570"/>
      <c r="AL34" s="570"/>
      <c r="AM34" s="570"/>
      <c r="AN34" s="570"/>
      <c r="AO34" s="570"/>
      <c r="AP34" s="570"/>
      <c r="AQ34" s="570"/>
      <c r="AR34" s="68"/>
      <c r="AS34" s="68"/>
    </row>
    <row r="35" spans="1:45" ht="12" customHeight="1">
      <c r="B35" s="127"/>
      <c r="C35" s="118"/>
      <c r="D35" s="126"/>
      <c r="E35" s="120"/>
      <c r="F35" s="120"/>
      <c r="G35" s="120"/>
      <c r="H35" s="120"/>
      <c r="I35" s="120"/>
      <c r="J35" s="120"/>
      <c r="M35" s="127"/>
      <c r="N35" s="118"/>
      <c r="O35" s="126"/>
      <c r="P35" s="126"/>
      <c r="Q35" s="126"/>
      <c r="R35" s="126"/>
      <c r="S35" s="126"/>
      <c r="T35" s="126"/>
      <c r="U35" s="119"/>
      <c r="V35" s="120"/>
      <c r="W35" s="120"/>
      <c r="X35" s="120"/>
      <c r="Y35" s="120"/>
      <c r="Z35" s="120"/>
      <c r="AA35" s="120"/>
      <c r="AD35" s="68"/>
      <c r="AE35" s="570"/>
      <c r="AF35" s="570"/>
      <c r="AG35" s="570"/>
      <c r="AH35" s="570"/>
      <c r="AI35" s="570"/>
      <c r="AJ35" s="570"/>
      <c r="AK35" s="570"/>
      <c r="AL35" s="570"/>
      <c r="AM35" s="570"/>
      <c r="AN35" s="570"/>
      <c r="AO35" s="570"/>
      <c r="AP35" s="570"/>
      <c r="AQ35" s="570"/>
      <c r="AR35" s="68"/>
      <c r="AS35" s="68"/>
    </row>
    <row r="36" spans="1:45" ht="20.100000000000001" customHeight="1">
      <c r="B36" s="542" t="s">
        <v>19</v>
      </c>
      <c r="C36" s="542"/>
      <c r="D36" s="542"/>
      <c r="E36" s="67"/>
      <c r="F36" s="67"/>
      <c r="G36" s="67"/>
      <c r="H36" s="67"/>
      <c r="I36" s="67"/>
      <c r="J36" s="67"/>
      <c r="M36" s="542" t="s">
        <v>19</v>
      </c>
      <c r="N36" s="542"/>
      <c r="O36" s="542"/>
      <c r="P36" s="542"/>
      <c r="Q36" s="542"/>
      <c r="R36" s="542"/>
      <c r="S36" s="67"/>
      <c r="T36" s="67"/>
      <c r="U36" s="67"/>
      <c r="V36" s="67"/>
      <c r="W36" s="67"/>
      <c r="X36" s="67"/>
      <c r="Y36" s="67"/>
      <c r="Z36" s="67"/>
      <c r="AA36" s="67"/>
      <c r="AE36" s="570"/>
      <c r="AF36" s="570"/>
      <c r="AG36" s="570"/>
      <c r="AH36" s="570"/>
      <c r="AI36" s="570"/>
      <c r="AJ36" s="570"/>
      <c r="AK36" s="570"/>
      <c r="AL36" s="570"/>
      <c r="AM36" s="570"/>
      <c r="AN36" s="570"/>
      <c r="AO36" s="570"/>
      <c r="AP36" s="570"/>
      <c r="AQ36" s="570"/>
      <c r="AR36" s="68"/>
      <c r="AS36" s="68"/>
    </row>
    <row r="37" spans="1:45" ht="24" customHeight="1">
      <c r="C37" s="547" t="s">
        <v>4627</v>
      </c>
      <c r="D37" s="547"/>
      <c r="E37" s="67"/>
      <c r="F37" s="67"/>
      <c r="G37" s="67"/>
      <c r="H37" s="67"/>
      <c r="I37" s="67"/>
      <c r="J37" s="67"/>
      <c r="M37" s="509" t="s">
        <v>4687</v>
      </c>
      <c r="N37" s="509"/>
      <c r="O37" s="509"/>
      <c r="P37" s="509"/>
      <c r="Q37" s="509"/>
      <c r="R37" s="509"/>
      <c r="S37" s="509"/>
      <c r="T37" s="509"/>
      <c r="U37" s="67"/>
      <c r="V37" s="67"/>
      <c r="W37" s="67"/>
      <c r="X37" s="67"/>
      <c r="Y37" s="67"/>
      <c r="Z37" s="67"/>
      <c r="AA37" s="67"/>
      <c r="AD37" s="151" t="s">
        <v>4497</v>
      </c>
      <c r="AE37" s="550" t="s">
        <v>4496</v>
      </c>
      <c r="AF37" s="550"/>
      <c r="AG37" s="550"/>
      <c r="AH37" s="550"/>
      <c r="AI37" s="550"/>
      <c r="AJ37" s="550"/>
      <c r="AK37" s="550"/>
      <c r="AL37" s="550"/>
      <c r="AM37" s="550"/>
      <c r="AN37" s="550"/>
      <c r="AO37" s="550"/>
      <c r="AP37" s="550"/>
      <c r="AQ37" s="550"/>
      <c r="AR37" s="68"/>
      <c r="AS37" s="68"/>
    </row>
    <row r="38" spans="1:45" ht="36" customHeight="1">
      <c r="C38" s="67"/>
      <c r="D38" s="67"/>
      <c r="E38" s="119" t="s">
        <v>18</v>
      </c>
      <c r="F38" s="247"/>
      <c r="G38" s="548"/>
      <c r="H38" s="548"/>
      <c r="I38" s="548"/>
      <c r="J38" s="127"/>
      <c r="N38" s="67"/>
      <c r="O38" s="67"/>
      <c r="P38" s="67"/>
      <c r="Q38" s="67"/>
      <c r="R38" s="67"/>
      <c r="S38" s="67"/>
      <c r="T38" s="67"/>
      <c r="U38" s="67"/>
      <c r="V38" s="119" t="s">
        <v>18</v>
      </c>
      <c r="W38" s="67"/>
      <c r="X38" s="551" t="s">
        <v>4542</v>
      </c>
      <c r="Y38" s="509"/>
      <c r="Z38" s="509"/>
      <c r="AA38" s="127"/>
      <c r="AD38" s="150" t="s">
        <v>4495</v>
      </c>
      <c r="AE38" s="550" t="s">
        <v>4494</v>
      </c>
      <c r="AF38" s="550"/>
      <c r="AG38" s="550"/>
      <c r="AH38" s="550"/>
      <c r="AI38" s="550"/>
      <c r="AJ38" s="550"/>
      <c r="AK38" s="550"/>
      <c r="AL38" s="550"/>
      <c r="AM38" s="550"/>
      <c r="AN38" s="550"/>
      <c r="AO38" s="550"/>
      <c r="AP38" s="550"/>
      <c r="AQ38" s="550"/>
      <c r="AS38" s="68"/>
    </row>
    <row r="39" spans="1:45" ht="33.75" customHeight="1">
      <c r="AD39" s="579" t="s">
        <v>4493</v>
      </c>
      <c r="AE39" s="579"/>
      <c r="AF39" s="579"/>
      <c r="AG39" s="579"/>
      <c r="AH39" s="579"/>
      <c r="AI39" s="579"/>
      <c r="AJ39" s="579"/>
      <c r="AK39" s="579"/>
      <c r="AL39" s="579"/>
      <c r="AM39" s="579"/>
      <c r="AN39" s="579"/>
      <c r="AO39" s="579"/>
      <c r="AP39" s="579"/>
      <c r="AQ39" s="579"/>
    </row>
    <row r="40" spans="1:45" ht="30" customHeight="1">
      <c r="AD40" s="144"/>
      <c r="AE40" s="144"/>
      <c r="AF40" s="144"/>
      <c r="AG40" s="144"/>
      <c r="AH40" s="144"/>
      <c r="AI40" s="144"/>
      <c r="AJ40" s="144"/>
      <c r="AK40" s="144"/>
      <c r="AL40" s="144"/>
      <c r="AM40" s="144"/>
      <c r="AN40" s="144"/>
      <c r="AO40" s="144"/>
      <c r="AP40" s="144"/>
      <c r="AQ40" s="144"/>
    </row>
    <row r="41" spans="1:45" ht="12" customHeight="1">
      <c r="A41" s="508"/>
      <c r="B41" s="508"/>
      <c r="C41" s="508"/>
      <c r="D41" s="508"/>
      <c r="E41" s="508"/>
      <c r="F41" s="508"/>
      <c r="G41" s="508"/>
      <c r="H41" s="508"/>
      <c r="I41" s="508"/>
      <c r="J41" s="508"/>
      <c r="K41" s="508"/>
    </row>
    <row r="42" spans="1:45" ht="24.75" customHeight="1">
      <c r="B42" s="509"/>
      <c r="C42" s="509"/>
      <c r="D42" s="509"/>
      <c r="E42" s="509"/>
      <c r="F42" s="509"/>
      <c r="G42" s="509"/>
      <c r="H42" s="509"/>
      <c r="I42" s="509"/>
      <c r="J42" s="509"/>
    </row>
    <row r="43" spans="1:45" ht="12" customHeight="1">
      <c r="B43" s="127"/>
      <c r="C43" s="127"/>
      <c r="D43" s="127"/>
      <c r="E43" s="127"/>
      <c r="F43" s="127"/>
      <c r="G43" s="127"/>
      <c r="H43" s="127"/>
      <c r="I43" s="127"/>
      <c r="J43" s="127"/>
    </row>
    <row r="44" spans="1:45" ht="24.75" customHeight="1">
      <c r="B44" s="510"/>
      <c r="C44" s="510"/>
      <c r="D44" s="510"/>
      <c r="E44" s="510"/>
      <c r="F44" s="510"/>
      <c r="G44" s="510"/>
      <c r="H44" s="510"/>
      <c r="I44" s="510"/>
      <c r="J44" s="510"/>
    </row>
    <row r="45" spans="1:45" ht="12" customHeight="1">
      <c r="B45" s="128"/>
      <c r="C45" s="128"/>
      <c r="D45" s="128"/>
      <c r="E45" s="128"/>
      <c r="F45" s="128"/>
      <c r="G45" s="128"/>
      <c r="H45" s="128"/>
      <c r="I45" s="128"/>
      <c r="J45" s="128"/>
    </row>
    <row r="46" spans="1:45" ht="20.100000000000001" customHeight="1">
      <c r="B46" s="509"/>
      <c r="C46" s="575"/>
      <c r="D46" s="575"/>
      <c r="E46" s="575"/>
      <c r="F46" s="575"/>
      <c r="G46" s="575"/>
      <c r="H46" s="575"/>
      <c r="I46" s="575"/>
      <c r="J46" s="575"/>
    </row>
    <row r="47" spans="1:45" ht="20.100000000000001" customHeight="1">
      <c r="B47" s="509"/>
      <c r="C47" s="575"/>
      <c r="D47" s="575"/>
      <c r="E47" s="575"/>
      <c r="F47" s="575"/>
      <c r="G47" s="575"/>
      <c r="H47" s="575"/>
      <c r="I47" s="575"/>
      <c r="J47" s="575"/>
    </row>
    <row r="48" spans="1:45" ht="20.100000000000001" customHeight="1">
      <c r="B48" s="509"/>
      <c r="E48" s="119"/>
      <c r="F48" s="575"/>
      <c r="G48" s="575"/>
      <c r="H48" s="575"/>
      <c r="I48" s="575"/>
      <c r="J48" s="575"/>
    </row>
    <row r="49" spans="2:29" ht="15" customHeight="1">
      <c r="B49" s="577"/>
      <c r="C49" s="574"/>
      <c r="D49" s="574"/>
      <c r="E49" s="574"/>
      <c r="F49" s="509"/>
      <c r="G49" s="509"/>
      <c r="H49" s="509"/>
      <c r="I49" s="576"/>
      <c r="J49" s="573"/>
    </row>
    <row r="50" spans="2:29" ht="24.75" customHeight="1">
      <c r="B50" s="577"/>
      <c r="C50" s="578"/>
      <c r="D50" s="578"/>
      <c r="E50" s="578"/>
      <c r="F50" s="509"/>
      <c r="G50" s="509"/>
      <c r="H50" s="509"/>
      <c r="I50" s="573"/>
      <c r="J50" s="573"/>
    </row>
    <row r="51" spans="2:29" ht="39.75" customHeight="1">
      <c r="B51" s="127"/>
      <c r="C51" s="572"/>
      <c r="D51" s="573"/>
      <c r="E51" s="573"/>
      <c r="F51" s="509"/>
      <c r="G51" s="509"/>
      <c r="H51" s="509"/>
      <c r="I51" s="573"/>
      <c r="J51" s="573"/>
    </row>
    <row r="52" spans="2:29" ht="30" customHeight="1">
      <c r="B52" s="509"/>
      <c r="C52" s="509"/>
      <c r="D52" s="509"/>
      <c r="E52" s="509"/>
      <c r="F52" s="509"/>
      <c r="G52" s="509"/>
      <c r="H52" s="509"/>
      <c r="I52" s="509"/>
      <c r="J52" s="509"/>
    </row>
    <row r="53" spans="2:29" ht="20.100000000000001" customHeight="1">
      <c r="B53" s="509"/>
      <c r="C53" s="118"/>
      <c r="D53" s="307"/>
      <c r="E53" s="571"/>
      <c r="F53" s="571"/>
      <c r="G53" s="571"/>
      <c r="H53" s="571"/>
      <c r="I53" s="571"/>
      <c r="J53" s="571"/>
      <c r="AC53" s="68"/>
    </row>
    <row r="54" spans="2:29" ht="20.100000000000001" customHeight="1">
      <c r="B54" s="509"/>
      <c r="C54" s="118"/>
      <c r="D54" s="307"/>
      <c r="E54" s="571"/>
      <c r="F54" s="571"/>
      <c r="G54" s="571"/>
      <c r="H54" s="571"/>
      <c r="I54" s="571"/>
      <c r="J54" s="571"/>
      <c r="AC54" s="68"/>
    </row>
    <row r="55" spans="2:29" ht="20.100000000000001" customHeight="1">
      <c r="B55" s="509"/>
      <c r="C55" s="118"/>
      <c r="D55" s="307"/>
      <c r="E55" s="571"/>
      <c r="F55" s="571"/>
      <c r="G55" s="571"/>
      <c r="H55" s="571"/>
      <c r="I55" s="571"/>
      <c r="J55" s="571"/>
      <c r="AC55" s="68"/>
    </row>
    <row r="56" spans="2:29" ht="20.100000000000001" customHeight="1">
      <c r="B56" s="509"/>
      <c r="C56" s="118"/>
      <c r="D56" s="307"/>
      <c r="E56" s="571"/>
      <c r="F56" s="571"/>
      <c r="G56" s="571"/>
      <c r="H56" s="571"/>
      <c r="I56" s="571"/>
      <c r="J56" s="571"/>
      <c r="AC56" s="68"/>
    </row>
    <row r="57" spans="2:29" ht="20.100000000000001" customHeight="1">
      <c r="B57" s="509"/>
      <c r="C57" s="118"/>
      <c r="D57" s="307"/>
      <c r="E57" s="571"/>
      <c r="F57" s="571"/>
      <c r="G57" s="571"/>
      <c r="H57" s="571"/>
      <c r="I57" s="571"/>
      <c r="J57" s="571"/>
      <c r="AC57" s="68"/>
    </row>
    <row r="58" spans="2:29" ht="20.100000000000001" customHeight="1">
      <c r="B58" s="509"/>
      <c r="C58" s="118"/>
      <c r="D58" s="307"/>
      <c r="E58" s="571"/>
      <c r="F58" s="571"/>
      <c r="G58" s="571"/>
      <c r="H58" s="571"/>
      <c r="I58" s="571"/>
      <c r="J58" s="571"/>
      <c r="AC58" s="68"/>
    </row>
    <row r="59" spans="2:29" ht="20.100000000000001" customHeight="1">
      <c r="B59" s="509"/>
      <c r="C59" s="118"/>
      <c r="D59" s="307"/>
      <c r="E59" s="571"/>
      <c r="F59" s="571"/>
      <c r="G59" s="571"/>
      <c r="H59" s="571"/>
      <c r="I59" s="571"/>
      <c r="J59" s="571"/>
      <c r="AC59" s="68"/>
    </row>
    <row r="60" spans="2:29" ht="20.100000000000001" customHeight="1">
      <c r="B60" s="509"/>
      <c r="C60" s="118"/>
      <c r="D60" s="307"/>
      <c r="E60" s="571"/>
      <c r="F60" s="571"/>
      <c r="G60" s="571"/>
      <c r="H60" s="571"/>
      <c r="I60" s="571"/>
      <c r="J60" s="571"/>
      <c r="AC60" s="68"/>
    </row>
    <row r="61" spans="2:29" ht="20.100000000000001" customHeight="1">
      <c r="B61" s="509"/>
      <c r="C61" s="118"/>
      <c r="D61" s="307"/>
      <c r="E61" s="571"/>
      <c r="F61" s="571"/>
      <c r="G61" s="571"/>
      <c r="H61" s="571"/>
      <c r="I61" s="571"/>
      <c r="J61" s="571"/>
      <c r="AC61" s="68"/>
    </row>
    <row r="62" spans="2:29" ht="20.100000000000001" customHeight="1">
      <c r="B62" s="509"/>
      <c r="C62" s="118"/>
      <c r="D62" s="307"/>
      <c r="E62" s="571"/>
      <c r="F62" s="571"/>
      <c r="G62" s="571"/>
      <c r="H62" s="571"/>
      <c r="I62" s="571"/>
      <c r="J62" s="571"/>
      <c r="AC62" s="68"/>
    </row>
    <row r="63" spans="2:29" ht="20.100000000000001" customHeight="1">
      <c r="B63" s="509"/>
      <c r="C63" s="118"/>
      <c r="D63" s="307"/>
      <c r="E63" s="571"/>
      <c r="F63" s="571"/>
      <c r="G63" s="571"/>
      <c r="H63" s="571"/>
      <c r="I63" s="571"/>
      <c r="J63" s="571"/>
      <c r="AC63" s="68"/>
    </row>
    <row r="64" spans="2:29" ht="20.100000000000001" customHeight="1">
      <c r="B64" s="509"/>
      <c r="C64" s="118"/>
      <c r="D64" s="307"/>
      <c r="E64" s="571"/>
      <c r="F64" s="571"/>
      <c r="G64" s="571"/>
      <c r="H64" s="571"/>
      <c r="I64" s="571"/>
      <c r="J64" s="571"/>
      <c r="AC64" s="68"/>
    </row>
    <row r="65" spans="2:29" ht="20.100000000000001" customHeight="1">
      <c r="B65" s="509"/>
      <c r="C65" s="118"/>
      <c r="D65" s="307"/>
      <c r="E65" s="571"/>
      <c r="F65" s="571"/>
      <c r="G65" s="571"/>
      <c r="H65" s="571"/>
      <c r="I65" s="571"/>
      <c r="J65" s="571"/>
      <c r="AC65" s="68"/>
    </row>
    <row r="66" spans="2:29" ht="20.100000000000001" customHeight="1">
      <c r="B66" s="509"/>
      <c r="C66" s="118"/>
      <c r="D66" s="307"/>
      <c r="E66" s="571"/>
      <c r="F66" s="571"/>
      <c r="G66" s="571"/>
      <c r="H66" s="571"/>
      <c r="I66" s="571"/>
      <c r="J66" s="571"/>
      <c r="AC66" s="68"/>
    </row>
    <row r="67" spans="2:29" ht="20.100000000000001" customHeight="1">
      <c r="B67" s="509"/>
      <c r="C67" s="118"/>
      <c r="D67" s="307"/>
      <c r="E67" s="571"/>
      <c r="F67" s="571"/>
      <c r="G67" s="571"/>
      <c r="H67" s="571"/>
      <c r="I67" s="571"/>
      <c r="J67" s="571"/>
      <c r="AC67" s="68"/>
    </row>
    <row r="68" spans="2:29" ht="20.100000000000001" customHeight="1">
      <c r="B68" s="509"/>
      <c r="C68" s="118"/>
      <c r="D68" s="307"/>
      <c r="E68" s="571"/>
      <c r="F68" s="571"/>
      <c r="G68" s="571"/>
      <c r="H68" s="571"/>
      <c r="I68" s="571"/>
      <c r="J68" s="571"/>
      <c r="AC68" s="68"/>
    </row>
    <row r="69" spans="2:29" ht="20.100000000000001" customHeight="1">
      <c r="B69" s="509"/>
      <c r="C69" s="118"/>
      <c r="D69" s="307"/>
      <c r="E69" s="571"/>
      <c r="F69" s="571"/>
      <c r="G69" s="571"/>
      <c r="H69" s="571"/>
      <c r="I69" s="571"/>
      <c r="J69" s="571"/>
      <c r="K69" s="67"/>
      <c r="AC69" s="68"/>
    </row>
    <row r="70" spans="2:29" ht="20.100000000000001" customHeight="1">
      <c r="B70" s="509"/>
      <c r="C70" s="118"/>
      <c r="D70" s="307"/>
      <c r="E70" s="571"/>
      <c r="F70" s="571"/>
      <c r="G70" s="571"/>
      <c r="H70" s="571"/>
      <c r="I70" s="571"/>
      <c r="J70" s="571"/>
      <c r="AC70" s="68"/>
    </row>
    <row r="71" spans="2:29" ht="20.100000000000001" customHeight="1">
      <c r="B71" s="509"/>
      <c r="C71" s="118"/>
      <c r="D71" s="307"/>
      <c r="E71" s="571"/>
      <c r="F71" s="571"/>
      <c r="G71" s="571"/>
      <c r="H71" s="571"/>
      <c r="I71" s="571"/>
      <c r="J71" s="571"/>
      <c r="AC71" s="68"/>
    </row>
    <row r="72" spans="2:29" ht="20.100000000000001" customHeight="1">
      <c r="B72" s="509"/>
      <c r="C72" s="118"/>
      <c r="D72" s="307"/>
      <c r="E72" s="571"/>
      <c r="F72" s="571"/>
      <c r="G72" s="571"/>
      <c r="H72" s="571"/>
      <c r="I72" s="571"/>
      <c r="J72" s="571"/>
      <c r="AC72" s="68"/>
    </row>
    <row r="73" spans="2:29" ht="20.100000000000001" customHeight="1">
      <c r="B73" s="509"/>
      <c r="C73" s="118"/>
      <c r="D73" s="307"/>
      <c r="E73" s="571"/>
      <c r="F73" s="571"/>
      <c r="G73" s="571"/>
      <c r="H73" s="571"/>
      <c r="I73" s="571"/>
      <c r="J73" s="571"/>
      <c r="AC73" s="68"/>
    </row>
    <row r="74" spans="2:29" ht="20.100000000000001" customHeight="1">
      <c r="B74" s="509"/>
      <c r="C74" s="118"/>
      <c r="D74" s="307"/>
      <c r="E74" s="571"/>
      <c r="F74" s="571"/>
      <c r="G74" s="571"/>
      <c r="H74" s="571"/>
      <c r="I74" s="571"/>
      <c r="J74" s="571"/>
      <c r="AC74" s="68"/>
    </row>
    <row r="75" spans="2:29" ht="20.100000000000001" customHeight="1">
      <c r="B75" s="509"/>
      <c r="C75" s="118"/>
      <c r="D75" s="307"/>
      <c r="E75" s="571"/>
      <c r="F75" s="571"/>
      <c r="G75" s="571"/>
      <c r="H75" s="571"/>
      <c r="I75" s="571"/>
      <c r="J75" s="571"/>
      <c r="AC75" s="68"/>
    </row>
    <row r="76" spans="2:29" ht="20.100000000000001" customHeight="1">
      <c r="B76" s="509"/>
      <c r="C76" s="118"/>
      <c r="D76" s="307"/>
      <c r="E76" s="571"/>
      <c r="F76" s="571"/>
      <c r="G76" s="571"/>
      <c r="H76" s="571"/>
      <c r="I76" s="571"/>
      <c r="J76" s="571"/>
      <c r="AC76" s="68"/>
    </row>
    <row r="77" spans="2:29" ht="12" customHeight="1">
      <c r="B77" s="127"/>
      <c r="C77" s="118"/>
      <c r="D77" s="126"/>
      <c r="E77" s="120"/>
      <c r="F77" s="120"/>
      <c r="G77" s="120"/>
      <c r="H77" s="120"/>
      <c r="I77" s="120"/>
      <c r="J77" s="120"/>
      <c r="AC77" s="68"/>
    </row>
    <row r="78" spans="2:29" ht="20.100000000000001" customHeight="1">
      <c r="B78" s="542"/>
      <c r="C78" s="542"/>
      <c r="D78" s="542"/>
      <c r="E78" s="67"/>
      <c r="F78" s="67"/>
      <c r="G78" s="67"/>
      <c r="H78" s="67"/>
      <c r="I78" s="67"/>
      <c r="J78" s="67"/>
    </row>
    <row r="79" spans="2:29" ht="24.75" customHeight="1">
      <c r="C79" s="569"/>
      <c r="D79" s="569"/>
      <c r="E79" s="67"/>
      <c r="F79" s="67"/>
      <c r="G79" s="67"/>
      <c r="H79" s="67"/>
      <c r="I79" s="67"/>
      <c r="J79" s="67"/>
    </row>
    <row r="80" spans="2:29" ht="24.75" customHeight="1">
      <c r="C80" s="67"/>
      <c r="D80" s="67"/>
      <c r="E80" s="119"/>
      <c r="F80" s="306"/>
      <c r="G80" s="551"/>
      <c r="H80" s="551"/>
      <c r="I80" s="551"/>
      <c r="J80" s="127"/>
    </row>
  </sheetData>
  <sheetProtection sheet="1" objects="1" scenarios="1"/>
  <protectedRanges>
    <protectedRange sqref="G38:I38 G80" name="範囲2"/>
    <protectedRange sqref="C79 C37:D37" name="範囲1"/>
  </protectedRanges>
  <mergeCells count="140">
    <mergeCell ref="B49:B50"/>
    <mergeCell ref="C50:E50"/>
    <mergeCell ref="E61:J62"/>
    <mergeCell ref="E63:J64"/>
    <mergeCell ref="AD39:AQ39"/>
    <mergeCell ref="B78:D78"/>
    <mergeCell ref="E67:J68"/>
    <mergeCell ref="E69:J70"/>
    <mergeCell ref="E71:J72"/>
    <mergeCell ref="E73:J74"/>
    <mergeCell ref="E75:J76"/>
    <mergeCell ref="B52:B76"/>
    <mergeCell ref="C52:D52"/>
    <mergeCell ref="E52:J52"/>
    <mergeCell ref="C79:D79"/>
    <mergeCell ref="G80:I80"/>
    <mergeCell ref="AD30:AQ31"/>
    <mergeCell ref="AN29:AP29"/>
    <mergeCell ref="AE32:AQ33"/>
    <mergeCell ref="AE34:AQ36"/>
    <mergeCell ref="E53:J54"/>
    <mergeCell ref="E55:J56"/>
    <mergeCell ref="X38:Z38"/>
    <mergeCell ref="C51:E51"/>
    <mergeCell ref="C49:E49"/>
    <mergeCell ref="F51:H51"/>
    <mergeCell ref="I51:J51"/>
    <mergeCell ref="V33:AA34"/>
    <mergeCell ref="B44:J44"/>
    <mergeCell ref="B46:B48"/>
    <mergeCell ref="C46:J47"/>
    <mergeCell ref="F48:J48"/>
    <mergeCell ref="F49:H50"/>
    <mergeCell ref="I49:J50"/>
    <mergeCell ref="E65:J66"/>
    <mergeCell ref="E57:J58"/>
    <mergeCell ref="E59:J60"/>
    <mergeCell ref="AE37:AQ37"/>
    <mergeCell ref="AE38:AQ38"/>
    <mergeCell ref="AE23:AL23"/>
    <mergeCell ref="AE24:AL24"/>
    <mergeCell ref="AE27:AE29"/>
    <mergeCell ref="AF28:AL28"/>
    <mergeCell ref="AF29:AL29"/>
    <mergeCell ref="AN25:AP25"/>
    <mergeCell ref="AN26:AP26"/>
    <mergeCell ref="AN27:AP27"/>
    <mergeCell ref="AN28:AP28"/>
    <mergeCell ref="AN14:AP14"/>
    <mergeCell ref="AD12:AL12"/>
    <mergeCell ref="AD13:AD15"/>
    <mergeCell ref="AD20:AD23"/>
    <mergeCell ref="AD24:AD29"/>
    <mergeCell ref="AN20:AP20"/>
    <mergeCell ref="AN21:AP21"/>
    <mergeCell ref="AN22:AP22"/>
    <mergeCell ref="AE25:AL25"/>
    <mergeCell ref="AE26:AL26"/>
    <mergeCell ref="AF27:AL27"/>
    <mergeCell ref="AN19:AP19"/>
    <mergeCell ref="AN23:AP23"/>
    <mergeCell ref="AN24:AP24"/>
    <mergeCell ref="AD3:AJ3"/>
    <mergeCell ref="AK3:AM3"/>
    <mergeCell ref="AD5:AH5"/>
    <mergeCell ref="AE20:AL20"/>
    <mergeCell ref="AE21:AL21"/>
    <mergeCell ref="AE22:AL22"/>
    <mergeCell ref="AD9:AK9"/>
    <mergeCell ref="AD10:AJ10"/>
    <mergeCell ref="AE13:AL13"/>
    <mergeCell ref="AD16:AD19"/>
    <mergeCell ref="AE18:AL18"/>
    <mergeCell ref="AE19:AL19"/>
    <mergeCell ref="AE17:AL17"/>
    <mergeCell ref="AF7:AQ8"/>
    <mergeCell ref="AN15:AP15"/>
    <mergeCell ref="AN16:AP16"/>
    <mergeCell ref="AN17:AP17"/>
    <mergeCell ref="AN18:AP18"/>
    <mergeCell ref="AE14:AL14"/>
    <mergeCell ref="AE15:AL15"/>
    <mergeCell ref="AE16:AL16"/>
    <mergeCell ref="AD11:AJ11"/>
    <mergeCell ref="AN12:AP12"/>
    <mergeCell ref="AN13:AP13"/>
    <mergeCell ref="M37:T37"/>
    <mergeCell ref="E25:J26"/>
    <mergeCell ref="A41:K41"/>
    <mergeCell ref="B42:J42"/>
    <mergeCell ref="B7:B8"/>
    <mergeCell ref="M7:M8"/>
    <mergeCell ref="N7:V7"/>
    <mergeCell ref="F9:H9"/>
    <mergeCell ref="I9:J9"/>
    <mergeCell ref="N9:V9"/>
    <mergeCell ref="B36:D36"/>
    <mergeCell ref="B10:B34"/>
    <mergeCell ref="C10:D10"/>
    <mergeCell ref="E10:J10"/>
    <mergeCell ref="M10:M34"/>
    <mergeCell ref="N10:U10"/>
    <mergeCell ref="E23:J24"/>
    <mergeCell ref="E31:J32"/>
    <mergeCell ref="C37:D37"/>
    <mergeCell ref="G38:I38"/>
    <mergeCell ref="E17:J18"/>
    <mergeCell ref="E33:J34"/>
    <mergeCell ref="M36:R36"/>
    <mergeCell ref="V27:AA28"/>
    <mergeCell ref="E29:J30"/>
    <mergeCell ref="V29:AA30"/>
    <mergeCell ref="V31:AA32"/>
    <mergeCell ref="D7:I7"/>
    <mergeCell ref="D8:I8"/>
    <mergeCell ref="V23:AA24"/>
    <mergeCell ref="V25:AA26"/>
    <mergeCell ref="E27:J28"/>
    <mergeCell ref="E19:J20"/>
    <mergeCell ref="V19:AA20"/>
    <mergeCell ref="E21:J22"/>
    <mergeCell ref="V21:AA22"/>
    <mergeCell ref="V17:AA18"/>
    <mergeCell ref="V10:AA10"/>
    <mergeCell ref="E11:J12"/>
    <mergeCell ref="V11:AA12"/>
    <mergeCell ref="W9:Y9"/>
    <mergeCell ref="A2:K2"/>
    <mergeCell ref="L2:AB2"/>
    <mergeCell ref="B3:J3"/>
    <mergeCell ref="M3:AA3"/>
    <mergeCell ref="B5:J5"/>
    <mergeCell ref="M5:AA5"/>
    <mergeCell ref="E13:J14"/>
    <mergeCell ref="V13:AA14"/>
    <mergeCell ref="E15:J16"/>
    <mergeCell ref="V15:AA16"/>
    <mergeCell ref="N8:V8"/>
    <mergeCell ref="C9:E9"/>
    <mergeCell ref="Z9:AA9"/>
  </mergeCells>
  <phoneticPr fontId="6"/>
  <conditionalFormatting sqref="F38">
    <cfRule type="cellIs" dxfId="2" priority="2" operator="equal">
      <formula>0</formula>
    </cfRule>
  </conditionalFormatting>
  <conditionalFormatting sqref="F80">
    <cfRule type="cellIs" dxfId="1" priority="1" operator="equal">
      <formula>0</formula>
    </cfRule>
  </conditionalFormatting>
  <pageMargins left="0.78740157480314965" right="0.23622047244094491" top="0.35433070866141736" bottom="0.35433070866141736" header="0.31496062992125984" footer="0.31496062992125984"/>
  <pageSetup paperSize="9" scale="93" orientation="portrait" blackAndWhite="1" horizontalDpi="300" verticalDpi="300" r:id="rId1"/>
  <headerFooter alignWithMargins="0"/>
  <rowBreaks count="1" manualBreakCount="1">
    <brk id="39"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L37"/>
  <sheetViews>
    <sheetView zoomScale="80" zoomScaleNormal="80" zoomScaleSheetLayoutView="80" workbookViewId="0">
      <selection activeCell="G10" sqref="G10:K10"/>
    </sheetView>
  </sheetViews>
  <sheetFormatPr defaultRowHeight="20.100000000000001" customHeight="1"/>
  <cols>
    <col min="1" max="2" width="3.625" style="28" customWidth="1"/>
    <col min="3" max="3" width="12.625" style="28" customWidth="1"/>
    <col min="4" max="6" width="11.875" style="28" customWidth="1"/>
    <col min="7" max="7" width="9.625" style="28" customWidth="1"/>
    <col min="8" max="9" width="3.625" style="28" customWidth="1"/>
    <col min="10" max="10" width="9.625" style="28" customWidth="1"/>
    <col min="11" max="12" width="3.625" style="28" customWidth="1"/>
    <col min="13" max="13" width="5.75" style="28" customWidth="1"/>
    <col min="14" max="15" width="3.125" style="28" customWidth="1"/>
    <col min="16" max="16384" width="9" style="28"/>
  </cols>
  <sheetData>
    <row r="1" spans="1:12" ht="24.95" customHeight="1">
      <c r="A1" s="487" t="s">
        <v>58</v>
      </c>
      <c r="B1" s="487"/>
      <c r="C1" s="487"/>
      <c r="D1" s="487"/>
      <c r="E1" s="487"/>
      <c r="F1" s="487"/>
      <c r="G1" s="487"/>
      <c r="H1" s="487"/>
      <c r="I1" s="487"/>
      <c r="J1" s="487"/>
      <c r="K1" s="487"/>
      <c r="L1" s="487"/>
    </row>
    <row r="2" spans="1:12" ht="24.95" customHeight="1">
      <c r="A2" s="489" t="s">
        <v>4684</v>
      </c>
      <c r="B2" s="489"/>
      <c r="C2" s="489"/>
      <c r="D2" s="489"/>
      <c r="E2" s="489"/>
      <c r="F2" s="489"/>
      <c r="G2" s="489"/>
      <c r="H2" s="489"/>
      <c r="I2" s="489"/>
      <c r="J2" s="489"/>
      <c r="K2" s="489"/>
      <c r="L2" s="489"/>
    </row>
    <row r="3" spans="1:12" ht="24.95" customHeight="1">
      <c r="A3" s="489" t="s">
        <v>62</v>
      </c>
      <c r="B3" s="489"/>
      <c r="C3" s="489"/>
      <c r="D3" s="489"/>
      <c r="E3" s="489"/>
      <c r="F3" s="489"/>
      <c r="G3" s="489"/>
      <c r="H3" s="489"/>
      <c r="I3" s="489"/>
      <c r="J3" s="489"/>
      <c r="K3" s="489"/>
      <c r="L3" s="489"/>
    </row>
    <row r="4" spans="1:12" ht="12.75" customHeight="1">
      <c r="A4" s="58"/>
      <c r="B4" s="58"/>
      <c r="C4" s="58"/>
      <c r="D4" s="58"/>
      <c r="E4" s="58"/>
      <c r="F4" s="58"/>
      <c r="G4" s="58"/>
      <c r="H4" s="58"/>
      <c r="I4" s="58"/>
      <c r="J4" s="58"/>
      <c r="K4" s="58"/>
      <c r="L4" s="58"/>
    </row>
    <row r="5" spans="1:12" ht="20.100000000000001" customHeight="1">
      <c r="A5" s="58"/>
      <c r="B5" s="58"/>
      <c r="C5" s="58"/>
      <c r="D5" s="58"/>
      <c r="E5" s="58"/>
      <c r="F5" s="58"/>
      <c r="G5" s="58"/>
      <c r="H5" s="58"/>
      <c r="I5" s="58"/>
      <c r="J5" s="58"/>
      <c r="K5" s="58"/>
      <c r="L5" s="58"/>
    </row>
    <row r="6" spans="1:12" ht="39.950000000000003" customHeight="1">
      <c r="B6" s="584" t="s">
        <v>99</v>
      </c>
      <c r="C6" s="584"/>
      <c r="D6" s="584"/>
      <c r="E6" s="584"/>
      <c r="F6" s="584"/>
      <c r="G6" s="584"/>
      <c r="H6" s="584"/>
      <c r="I6" s="584"/>
      <c r="J6" s="584"/>
      <c r="K6" s="584"/>
      <c r="L6" s="218"/>
    </row>
    <row r="7" spans="1:12" ht="11.25" customHeight="1">
      <c r="B7" s="32"/>
      <c r="C7" s="32"/>
      <c r="D7" s="32"/>
      <c r="E7" s="32"/>
      <c r="F7" s="32"/>
      <c r="G7" s="32"/>
      <c r="H7" s="32"/>
      <c r="I7" s="32"/>
      <c r="J7" s="32"/>
      <c r="K7" s="32"/>
      <c r="L7" s="218"/>
    </row>
    <row r="8" spans="1:12" ht="8.25" customHeight="1">
      <c r="B8" s="32"/>
      <c r="C8" s="32"/>
      <c r="D8" s="32"/>
      <c r="E8" s="32"/>
      <c r="F8" s="32"/>
      <c r="G8" s="32"/>
      <c r="H8" s="32"/>
      <c r="I8" s="32"/>
      <c r="J8" s="32"/>
      <c r="K8" s="32"/>
      <c r="L8" s="218"/>
    </row>
    <row r="9" spans="1:12" ht="8.25" customHeight="1"/>
    <row r="10" spans="1:12" ht="20.100000000000001" customHeight="1">
      <c r="G10" s="583" t="s">
        <v>4633</v>
      </c>
      <c r="H10" s="583"/>
      <c r="I10" s="583"/>
      <c r="J10" s="583"/>
      <c r="K10" s="583"/>
    </row>
    <row r="11" spans="1:12" ht="7.5" customHeight="1"/>
    <row r="13" spans="1:12" ht="20.100000000000001" customHeight="1">
      <c r="C13" s="500" t="str">
        <f>'(b)(u)添2誓約書'!D24</f>
        <v>兵庫県知事　殿</v>
      </c>
      <c r="D13" s="500"/>
    </row>
    <row r="15" spans="1:12" ht="45" customHeight="1">
      <c r="E15" s="586" t="s">
        <v>101</v>
      </c>
      <c r="F15" s="586"/>
      <c r="G15" s="587" t="str">
        <f>'(b)(u)添2誓約書'!Q19</f>
        <v/>
      </c>
      <c r="H15" s="587"/>
      <c r="I15" s="587"/>
      <c r="J15" s="587"/>
      <c r="K15" s="587"/>
      <c r="L15" s="587"/>
    </row>
    <row r="16" spans="1:12" ht="45" customHeight="1">
      <c r="E16" s="586" t="s">
        <v>102</v>
      </c>
      <c r="F16" s="586"/>
      <c r="G16" s="588" t="str">
        <f>'(b)(u)添2誓約書'!Q20</f>
        <v/>
      </c>
      <c r="H16" s="588"/>
      <c r="I16" s="588"/>
      <c r="J16" s="588"/>
      <c r="K16" s="588"/>
      <c r="L16" s="588"/>
    </row>
    <row r="17" spans="1:12" ht="20.100000000000001" customHeight="1">
      <c r="E17" s="585" t="s">
        <v>134</v>
      </c>
      <c r="F17" s="585"/>
      <c r="G17" s="585"/>
      <c r="H17" s="585"/>
      <c r="I17" s="585"/>
      <c r="J17" s="585"/>
    </row>
    <row r="18" spans="1:12" ht="8.25" customHeight="1"/>
    <row r="19" spans="1:12" ht="20.100000000000001" customHeight="1">
      <c r="A19" s="586" t="s">
        <v>61</v>
      </c>
      <c r="B19" s="586"/>
      <c r="C19" s="586"/>
      <c r="D19" s="586"/>
      <c r="E19" s="586"/>
      <c r="F19" s="586"/>
      <c r="G19" s="586"/>
      <c r="H19" s="586"/>
      <c r="I19" s="586"/>
      <c r="J19" s="586"/>
      <c r="K19" s="586"/>
      <c r="L19" s="586"/>
    </row>
    <row r="21" spans="1:12" ht="50.1" customHeight="1">
      <c r="B21" s="589" t="s">
        <v>14</v>
      </c>
      <c r="C21" s="590"/>
      <c r="D21" s="589" t="s">
        <v>133</v>
      </c>
      <c r="E21" s="591"/>
      <c r="F21" s="590"/>
      <c r="G21" s="592" t="s">
        <v>60</v>
      </c>
      <c r="H21" s="593"/>
      <c r="I21" s="594"/>
      <c r="J21" s="580" t="s">
        <v>100</v>
      </c>
      <c r="K21" s="581"/>
      <c r="L21" s="582"/>
    </row>
    <row r="22" spans="1:12" ht="50.1" customHeight="1">
      <c r="B22" s="595"/>
      <c r="C22" s="596"/>
      <c r="D22" s="597"/>
      <c r="E22" s="598"/>
      <c r="F22" s="599"/>
      <c r="G22" s="331"/>
      <c r="H22" s="210"/>
      <c r="I22" s="208" t="s">
        <v>59</v>
      </c>
      <c r="J22" s="332"/>
      <c r="K22" s="210"/>
      <c r="L22" s="208" t="s">
        <v>59</v>
      </c>
    </row>
    <row r="23" spans="1:12" ht="50.1" customHeight="1">
      <c r="B23" s="595"/>
      <c r="C23" s="596"/>
      <c r="D23" s="597"/>
      <c r="E23" s="598"/>
      <c r="F23" s="599"/>
      <c r="G23" s="331"/>
      <c r="H23" s="330"/>
      <c r="I23" s="208" t="s">
        <v>59</v>
      </c>
      <c r="J23" s="332"/>
      <c r="K23" s="295"/>
      <c r="L23" s="208" t="s">
        <v>59</v>
      </c>
    </row>
    <row r="24" spans="1:12" ht="50.1" customHeight="1">
      <c r="B24" s="595"/>
      <c r="C24" s="596"/>
      <c r="D24" s="597"/>
      <c r="E24" s="598"/>
      <c r="F24" s="599"/>
      <c r="G24" s="331"/>
      <c r="H24" s="330"/>
      <c r="I24" s="208" t="s">
        <v>59</v>
      </c>
      <c r="J24" s="332"/>
      <c r="K24" s="295"/>
      <c r="L24" s="208" t="s">
        <v>59</v>
      </c>
    </row>
    <row r="25" spans="1:12" ht="50.1" customHeight="1">
      <c r="B25" s="595"/>
      <c r="C25" s="596"/>
      <c r="D25" s="597"/>
      <c r="E25" s="598"/>
      <c r="F25" s="599"/>
      <c r="G25" s="331"/>
      <c r="H25" s="330"/>
      <c r="I25" s="208" t="s">
        <v>59</v>
      </c>
      <c r="J25" s="332"/>
      <c r="K25" s="295"/>
      <c r="L25" s="208" t="s">
        <v>59</v>
      </c>
    </row>
    <row r="26" spans="1:12" ht="50.1" customHeight="1">
      <c r="B26" s="595"/>
      <c r="C26" s="596"/>
      <c r="D26" s="597"/>
      <c r="E26" s="598"/>
      <c r="F26" s="599"/>
      <c r="G26" s="331"/>
      <c r="H26" s="330"/>
      <c r="I26" s="208" t="s">
        <v>59</v>
      </c>
      <c r="J26" s="332"/>
      <c r="K26" s="295"/>
      <c r="L26" s="208" t="s">
        <v>59</v>
      </c>
    </row>
    <row r="27" spans="1:12" ht="9" customHeight="1"/>
    <row r="28" spans="1:12" ht="20.100000000000001" customHeight="1">
      <c r="C28" s="6"/>
      <c r="D28" s="28" t="s">
        <v>4709</v>
      </c>
    </row>
    <row r="29" spans="1:12" ht="20.100000000000001" customHeight="1">
      <c r="C29" s="6"/>
    </row>
    <row r="30" spans="1:12" ht="20.100000000000001" customHeight="1">
      <c r="C30" s="6"/>
    </row>
    <row r="31" spans="1:12" ht="20.100000000000001" customHeight="1">
      <c r="C31" s="6"/>
    </row>
    <row r="32" spans="1:12" ht="20.100000000000001" customHeight="1">
      <c r="C32" s="6"/>
    </row>
    <row r="33" spans="3:3" ht="20.100000000000001" customHeight="1">
      <c r="C33" s="6"/>
    </row>
    <row r="34" spans="3:3" ht="20.100000000000001" customHeight="1">
      <c r="C34" s="6"/>
    </row>
    <row r="35" spans="3:3" ht="20.100000000000001" customHeight="1">
      <c r="C35" s="6"/>
    </row>
    <row r="36" spans="3:3" ht="20.100000000000001" customHeight="1">
      <c r="C36" s="6"/>
    </row>
    <row r="37" spans="3:3" ht="20.100000000000001" customHeight="1">
      <c r="C37" s="6"/>
    </row>
  </sheetData>
  <sheetProtection sheet="1" objects="1" scenarios="1"/>
  <protectedRanges>
    <protectedRange sqref="G10 D22:D26 B22:B26 G22:G26 J22:J26" name="範囲1"/>
  </protectedRanges>
  <mergeCells count="26">
    <mergeCell ref="B22:C22"/>
    <mergeCell ref="B26:C26"/>
    <mergeCell ref="D23:F23"/>
    <mergeCell ref="D26:F26"/>
    <mergeCell ref="B23:C23"/>
    <mergeCell ref="D22:F22"/>
    <mergeCell ref="B24:C24"/>
    <mergeCell ref="B25:C25"/>
    <mergeCell ref="D24:F24"/>
    <mergeCell ref="D25:F25"/>
    <mergeCell ref="J21:L21"/>
    <mergeCell ref="G10:K10"/>
    <mergeCell ref="A1:L1"/>
    <mergeCell ref="A2:L2"/>
    <mergeCell ref="A3:L3"/>
    <mergeCell ref="B6:K6"/>
    <mergeCell ref="E17:J17"/>
    <mergeCell ref="E15:F15"/>
    <mergeCell ref="E16:F16"/>
    <mergeCell ref="G15:L15"/>
    <mergeCell ref="C13:D13"/>
    <mergeCell ref="G16:L16"/>
    <mergeCell ref="A19:L19"/>
    <mergeCell ref="B21:C21"/>
    <mergeCell ref="D21:F21"/>
    <mergeCell ref="G21:I21"/>
  </mergeCells>
  <phoneticPr fontId="6"/>
  <dataValidations count="4">
    <dataValidation allowBlank="1" showInputMessage="1" showErrorMessage="1" prompt="従たる事務所がある場合はその名称" sqref="C23 B23:B26" xr:uid="{5AC2C001-C20E-4622-BDF1-19467DCC50F3}"/>
    <dataValidation allowBlank="1" showInputMessage="1" showErrorMessage="1" prompt="建物名、階数、部屋番号も記入" sqref="D22:F26" xr:uid="{286518B7-022B-48F0-8721-41E5E778BA9E}"/>
    <dataValidation allowBlank="1" showInputMessage="1" showErrorMessage="1" prompt="添８従事する者の名簿に記載の人数と一致" sqref="G22:G26 J22:J26" xr:uid="{E86B7233-039B-419E-A972-53770336B5FA}"/>
    <dataValidation allowBlank="1" showInputMessage="1" showErrorMessage="1" prompt="本店と記載_x000a_従たる事務所がある場合はその名称" sqref="B22:C22" xr:uid="{6AC40472-F605-4557-A680-214C4D51EA57}"/>
  </dataValidations>
  <printOptions horizontalCentered="1"/>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P51"/>
  <sheetViews>
    <sheetView zoomScale="80" zoomScaleNormal="80" zoomScaleSheetLayoutView="80" workbookViewId="0">
      <selection activeCell="E7" sqref="E7:E10"/>
    </sheetView>
  </sheetViews>
  <sheetFormatPr defaultRowHeight="20.100000000000001" customHeight="1"/>
  <cols>
    <col min="1" max="1" width="1.625" style="28" customWidth="1"/>
    <col min="2" max="3" width="3.625" style="28" customWidth="1"/>
    <col min="4" max="4" width="23.625" style="28" customWidth="1"/>
    <col min="5" max="5" width="13.625" style="28" customWidth="1"/>
    <col min="6" max="9" width="10.625" style="28" customWidth="1"/>
    <col min="10" max="10" width="5.625" style="28" customWidth="1"/>
    <col min="11" max="11" width="4.625" style="28" customWidth="1"/>
    <col min="12" max="12" width="3.625" style="28" customWidth="1"/>
    <col min="13" max="13" width="1.5" style="28" customWidth="1"/>
    <col min="14" max="15" width="9" style="28"/>
    <col min="16" max="16" width="0.5" style="28" customWidth="1"/>
    <col min="17" max="16384" width="9" style="28"/>
  </cols>
  <sheetData>
    <row r="1" spans="1:16" ht="15.95" customHeight="1">
      <c r="A1" s="487" t="s">
        <v>87</v>
      </c>
      <c r="B1" s="487"/>
      <c r="C1" s="487"/>
      <c r="D1" s="487"/>
      <c r="E1" s="487"/>
      <c r="F1" s="487"/>
      <c r="G1" s="487"/>
      <c r="H1" s="487"/>
      <c r="I1" s="487"/>
      <c r="J1" s="487"/>
      <c r="K1" s="487"/>
    </row>
    <row r="2" spans="1:16" ht="24.95" customHeight="1">
      <c r="A2" s="489" t="s">
        <v>4685</v>
      </c>
      <c r="B2" s="489"/>
      <c r="C2" s="489"/>
      <c r="D2" s="489"/>
      <c r="E2" s="489"/>
      <c r="F2" s="489"/>
      <c r="G2" s="489"/>
      <c r="H2" s="489"/>
      <c r="I2" s="489"/>
      <c r="J2" s="489"/>
      <c r="K2" s="489"/>
      <c r="L2" s="489"/>
    </row>
    <row r="3" spans="1:16" ht="24.95" customHeight="1">
      <c r="A3" s="489" t="s">
        <v>86</v>
      </c>
      <c r="B3" s="489"/>
      <c r="C3" s="489"/>
      <c r="D3" s="489"/>
      <c r="E3" s="489"/>
      <c r="F3" s="489"/>
      <c r="G3" s="489"/>
      <c r="H3" s="489"/>
      <c r="I3" s="489"/>
      <c r="J3" s="489"/>
      <c r="K3" s="489"/>
      <c r="L3" s="489"/>
    </row>
    <row r="5" spans="1:16" ht="20.100000000000001" customHeight="1">
      <c r="B5" s="627" t="s">
        <v>93</v>
      </c>
      <c r="C5" s="628"/>
      <c r="D5" s="629"/>
      <c r="E5" s="621" t="s">
        <v>91</v>
      </c>
      <c r="F5" s="589" t="s">
        <v>85</v>
      </c>
      <c r="G5" s="591"/>
      <c r="H5" s="591"/>
      <c r="I5" s="591"/>
      <c r="J5" s="591"/>
      <c r="K5" s="590"/>
    </row>
    <row r="6" spans="1:16" ht="20.100000000000001" customHeight="1">
      <c r="B6" s="630"/>
      <c r="C6" s="631"/>
      <c r="D6" s="632"/>
      <c r="E6" s="621"/>
      <c r="F6" s="238" t="s">
        <v>84</v>
      </c>
      <c r="G6" s="132" t="s">
        <v>83</v>
      </c>
      <c r="H6" s="132" t="s">
        <v>82</v>
      </c>
      <c r="I6" s="132" t="s">
        <v>81</v>
      </c>
      <c r="J6" s="621" t="s">
        <v>92</v>
      </c>
      <c r="K6" s="621"/>
    </row>
    <row r="7" spans="1:16" ht="15" customHeight="1">
      <c r="B7" s="602" t="s">
        <v>80</v>
      </c>
      <c r="C7" s="603"/>
      <c r="D7" s="604"/>
      <c r="E7" s="605"/>
      <c r="F7" s="618"/>
      <c r="G7" s="608"/>
      <c r="H7" s="611"/>
      <c r="I7" s="617"/>
      <c r="J7" s="617"/>
      <c r="K7" s="617"/>
    </row>
    <row r="8" spans="1:16" ht="18.95" customHeight="1">
      <c r="B8" s="622" t="str">
        <f>IF('(d)(w)添4設置証明書'!B22="","",'(d)(w)添4設置証明書'!B22)</f>
        <v/>
      </c>
      <c r="C8" s="500"/>
      <c r="D8" s="623"/>
      <c r="E8" s="606"/>
      <c r="F8" s="619"/>
      <c r="G8" s="609"/>
      <c r="H8" s="611"/>
      <c r="I8" s="617"/>
      <c r="J8" s="617"/>
      <c r="K8" s="617"/>
    </row>
    <row r="9" spans="1:16" ht="15" customHeight="1">
      <c r="B9" s="612" t="s">
        <v>79</v>
      </c>
      <c r="C9" s="585"/>
      <c r="D9" s="613"/>
      <c r="E9" s="606"/>
      <c r="F9" s="619"/>
      <c r="G9" s="609"/>
      <c r="H9" s="611"/>
      <c r="I9" s="617"/>
      <c r="J9" s="617"/>
      <c r="K9" s="617"/>
    </row>
    <row r="10" spans="1:16" ht="42" customHeight="1">
      <c r="B10" s="624" t="str">
        <f>IF('(d)(w)添4設置証明書'!D22="","",'(d)(w)添4設置証明書'!D22)</f>
        <v/>
      </c>
      <c r="C10" s="625"/>
      <c r="D10" s="626"/>
      <c r="E10" s="607"/>
      <c r="F10" s="620"/>
      <c r="G10" s="610"/>
      <c r="H10" s="611"/>
      <c r="I10" s="617"/>
      <c r="J10" s="617"/>
      <c r="K10" s="617"/>
      <c r="N10" s="601"/>
      <c r="O10" s="601"/>
      <c r="P10" s="601"/>
    </row>
    <row r="11" spans="1:16" ht="15" customHeight="1">
      <c r="B11" s="602" t="s">
        <v>80</v>
      </c>
      <c r="C11" s="603"/>
      <c r="D11" s="604"/>
      <c r="E11" s="605"/>
      <c r="F11" s="618"/>
      <c r="G11" s="608"/>
      <c r="H11" s="611"/>
      <c r="I11" s="617"/>
      <c r="J11" s="617"/>
      <c r="K11" s="617"/>
    </row>
    <row r="12" spans="1:16" ht="18.95" customHeight="1">
      <c r="B12" s="612" t="str">
        <f>IF('(d)(w)添4設置証明書'!B23="","",'(d)(w)添4設置証明書'!B23)</f>
        <v/>
      </c>
      <c r="C12" s="585"/>
      <c r="D12" s="613"/>
      <c r="E12" s="606"/>
      <c r="F12" s="619"/>
      <c r="G12" s="609"/>
      <c r="H12" s="611"/>
      <c r="I12" s="617"/>
      <c r="J12" s="617"/>
      <c r="K12" s="617"/>
    </row>
    <row r="13" spans="1:16" ht="15" customHeight="1">
      <c r="B13" s="612" t="s">
        <v>79</v>
      </c>
      <c r="C13" s="585"/>
      <c r="D13" s="613"/>
      <c r="E13" s="606"/>
      <c r="F13" s="619"/>
      <c r="G13" s="609"/>
      <c r="H13" s="611"/>
      <c r="I13" s="617"/>
      <c r="J13" s="617"/>
      <c r="K13" s="617"/>
    </row>
    <row r="14" spans="1:16" ht="42" customHeight="1">
      <c r="B14" s="614" t="str">
        <f>IF('(d)(w)添4設置証明書'!D23="","",'(d)(w)添4設置証明書'!D23)</f>
        <v/>
      </c>
      <c r="C14" s="615"/>
      <c r="D14" s="616"/>
      <c r="E14" s="607"/>
      <c r="F14" s="620"/>
      <c r="G14" s="610"/>
      <c r="H14" s="611"/>
      <c r="I14" s="617"/>
      <c r="J14" s="617"/>
      <c r="K14" s="617"/>
    </row>
    <row r="15" spans="1:16" ht="15" customHeight="1">
      <c r="B15" s="602" t="s">
        <v>80</v>
      </c>
      <c r="C15" s="603"/>
      <c r="D15" s="604"/>
      <c r="E15" s="605"/>
      <c r="F15" s="618"/>
      <c r="G15" s="608"/>
      <c r="H15" s="611"/>
      <c r="I15" s="617"/>
      <c r="J15" s="617"/>
      <c r="K15" s="617"/>
    </row>
    <row r="16" spans="1:16" ht="18.95" customHeight="1">
      <c r="B16" s="612" t="str">
        <f>IF('(d)(w)添4設置証明書'!B24="","",'(d)(w)添4設置証明書'!B24)</f>
        <v/>
      </c>
      <c r="C16" s="585"/>
      <c r="D16" s="613"/>
      <c r="E16" s="606"/>
      <c r="F16" s="619"/>
      <c r="G16" s="609"/>
      <c r="H16" s="611"/>
      <c r="I16" s="617"/>
      <c r="J16" s="617"/>
      <c r="K16" s="617"/>
    </row>
    <row r="17" spans="1:12" ht="15" customHeight="1">
      <c r="B17" s="612" t="s">
        <v>79</v>
      </c>
      <c r="C17" s="585"/>
      <c r="D17" s="613"/>
      <c r="E17" s="606"/>
      <c r="F17" s="619"/>
      <c r="G17" s="609"/>
      <c r="H17" s="611"/>
      <c r="I17" s="617"/>
      <c r="J17" s="617"/>
      <c r="K17" s="617"/>
    </row>
    <row r="18" spans="1:12" ht="42" customHeight="1">
      <c r="B18" s="614" t="str">
        <f>IF('(d)(w)添4設置証明書'!D26="","",'(d)(w)添4設置証明書'!D26)</f>
        <v/>
      </c>
      <c r="C18" s="615"/>
      <c r="D18" s="616"/>
      <c r="E18" s="607"/>
      <c r="F18" s="620"/>
      <c r="G18" s="610"/>
      <c r="H18" s="611"/>
      <c r="I18" s="617"/>
      <c r="J18" s="617"/>
      <c r="K18" s="617"/>
    </row>
    <row r="19" spans="1:12" ht="15" customHeight="1">
      <c r="B19" s="602" t="s">
        <v>80</v>
      </c>
      <c r="C19" s="603"/>
      <c r="D19" s="604"/>
      <c r="E19" s="605"/>
      <c r="F19" s="618"/>
      <c r="G19" s="608"/>
      <c r="H19" s="611"/>
      <c r="I19" s="617"/>
      <c r="J19" s="617"/>
      <c r="K19" s="617"/>
    </row>
    <row r="20" spans="1:12" ht="20.100000000000001" customHeight="1">
      <c r="B20" s="612" t="str">
        <f>IF('(d)(w)添4設置証明書'!B25="","",'(d)(w)添4設置証明書'!B25)</f>
        <v/>
      </c>
      <c r="C20" s="585"/>
      <c r="D20" s="613"/>
      <c r="E20" s="606"/>
      <c r="F20" s="619"/>
      <c r="G20" s="609"/>
      <c r="H20" s="611"/>
      <c r="I20" s="617"/>
      <c r="J20" s="617"/>
      <c r="K20" s="617"/>
    </row>
    <row r="21" spans="1:12" ht="15" customHeight="1">
      <c r="B21" s="612" t="s">
        <v>79</v>
      </c>
      <c r="C21" s="585"/>
      <c r="D21" s="613"/>
      <c r="E21" s="606"/>
      <c r="F21" s="619"/>
      <c r="G21" s="609"/>
      <c r="H21" s="611"/>
      <c r="I21" s="617"/>
      <c r="J21" s="617"/>
      <c r="K21" s="617"/>
    </row>
    <row r="22" spans="1:12" ht="36" customHeight="1">
      <c r="B22" s="614" t="str">
        <f>IF('(d)(w)添4設置証明書'!D25="","",'(d)(w)添4設置証明書'!D25)</f>
        <v/>
      </c>
      <c r="C22" s="615"/>
      <c r="D22" s="616"/>
      <c r="E22" s="607"/>
      <c r="F22" s="620"/>
      <c r="G22" s="610"/>
      <c r="H22" s="611"/>
      <c r="I22" s="617"/>
      <c r="J22" s="617"/>
      <c r="K22" s="617"/>
    </row>
    <row r="23" spans="1:12" ht="15" customHeight="1">
      <c r="B23" s="602" t="s">
        <v>80</v>
      </c>
      <c r="C23" s="603"/>
      <c r="D23" s="604"/>
      <c r="E23" s="605"/>
      <c r="F23" s="618"/>
      <c r="G23" s="608"/>
      <c r="H23" s="611"/>
      <c r="I23" s="617"/>
      <c r="J23" s="617"/>
      <c r="K23" s="617"/>
    </row>
    <row r="24" spans="1:12" ht="20.100000000000001" customHeight="1">
      <c r="B24" s="612" t="str">
        <f>IF('(d)(w)添4設置証明書'!B26="","",'(d)(w)添4設置証明書'!B26)</f>
        <v/>
      </c>
      <c r="C24" s="585"/>
      <c r="D24" s="613"/>
      <c r="E24" s="606"/>
      <c r="F24" s="619"/>
      <c r="G24" s="609"/>
      <c r="H24" s="611"/>
      <c r="I24" s="617"/>
      <c r="J24" s="617"/>
      <c r="K24" s="617"/>
    </row>
    <row r="25" spans="1:12" ht="15" customHeight="1">
      <c r="B25" s="612" t="s">
        <v>79</v>
      </c>
      <c r="C25" s="585"/>
      <c r="D25" s="613"/>
      <c r="E25" s="606"/>
      <c r="F25" s="619"/>
      <c r="G25" s="609"/>
      <c r="H25" s="611"/>
      <c r="I25" s="617"/>
      <c r="J25" s="617"/>
      <c r="K25" s="617"/>
    </row>
    <row r="26" spans="1:12" ht="36" customHeight="1">
      <c r="B26" s="614" t="str">
        <f>IF('(d)(w)添4設置証明書'!D26="","",'(d)(w)添4設置証明書'!D26)</f>
        <v/>
      </c>
      <c r="C26" s="615"/>
      <c r="D26" s="616"/>
      <c r="E26" s="607"/>
      <c r="F26" s="620"/>
      <c r="G26" s="610"/>
      <c r="H26" s="611"/>
      <c r="I26" s="617"/>
      <c r="J26" s="617"/>
      <c r="K26" s="617"/>
    </row>
    <row r="27" spans="1:12" ht="20.100000000000001" customHeight="1">
      <c r="B27" s="612" t="s">
        <v>78</v>
      </c>
      <c r="C27" s="585"/>
      <c r="D27" s="585"/>
      <c r="E27" s="585"/>
      <c r="F27" s="585"/>
      <c r="G27" s="585"/>
      <c r="H27" s="585"/>
      <c r="I27" s="585"/>
      <c r="J27" s="585"/>
      <c r="K27" s="133"/>
    </row>
    <row r="28" spans="1:12" ht="20.100000000000001" customHeight="1">
      <c r="B28" s="634" t="s">
        <v>4627</v>
      </c>
      <c r="C28" s="635"/>
      <c r="D28" s="635"/>
      <c r="E28" s="635"/>
      <c r="F28" s="134"/>
      <c r="K28" s="135"/>
    </row>
    <row r="29" spans="1:12" ht="20.100000000000001" customHeight="1">
      <c r="B29" s="636"/>
      <c r="C29" s="586"/>
      <c r="D29" s="586"/>
      <c r="E29" s="586"/>
      <c r="F29" s="586"/>
      <c r="G29" s="586"/>
      <c r="H29" s="586"/>
      <c r="I29" s="586"/>
      <c r="J29" s="586"/>
      <c r="K29" s="637"/>
    </row>
    <row r="30" spans="1:12" ht="30" customHeight="1">
      <c r="B30" s="636"/>
      <c r="C30" s="586"/>
      <c r="D30" s="586"/>
      <c r="E30" s="487" t="s">
        <v>4622</v>
      </c>
      <c r="F30" s="487"/>
      <c r="G30" s="640" t="str">
        <f>IF('(d)(w)添4設置証明書'!G15="","",'(d)(w)添4設置証明書'!G15)</f>
        <v/>
      </c>
      <c r="H30" s="640"/>
      <c r="I30" s="640"/>
      <c r="J30" s="640"/>
      <c r="K30" s="135"/>
    </row>
    <row r="31" spans="1:12" ht="30" customHeight="1">
      <c r="B31" s="630"/>
      <c r="C31" s="631"/>
      <c r="D31" s="631"/>
      <c r="E31" s="639" t="s">
        <v>4623</v>
      </c>
      <c r="F31" s="639"/>
      <c r="G31" s="641" t="str">
        <f>IF('(d)(w)添4設置証明書'!G16="","",'(d)(w)添4設置証明書'!G16)</f>
        <v/>
      </c>
      <c r="H31" s="641"/>
      <c r="I31" s="641"/>
      <c r="J31" s="641"/>
      <c r="K31" s="136"/>
    </row>
    <row r="32" spans="1:12" ht="20.100000000000001" customHeight="1">
      <c r="A32" s="479" t="s">
        <v>77</v>
      </c>
      <c r="B32" s="479"/>
      <c r="C32" s="479"/>
      <c r="D32" s="73"/>
      <c r="E32" s="73"/>
      <c r="F32" s="73"/>
      <c r="G32" s="73"/>
      <c r="H32" s="73"/>
      <c r="I32" s="73"/>
      <c r="J32" s="73"/>
      <c r="K32" s="73"/>
      <c r="L32" s="73"/>
    </row>
    <row r="33" spans="1:12" ht="18" customHeight="1">
      <c r="A33" s="73"/>
      <c r="B33" s="286" t="s">
        <v>103</v>
      </c>
      <c r="C33" s="638" t="s">
        <v>76</v>
      </c>
      <c r="D33" s="638"/>
      <c r="E33" s="638"/>
      <c r="F33" s="638"/>
      <c r="G33" s="638"/>
      <c r="H33" s="638"/>
      <c r="I33" s="638"/>
      <c r="J33" s="638"/>
      <c r="K33" s="638"/>
      <c r="L33" s="638"/>
    </row>
    <row r="34" spans="1:12" ht="30" customHeight="1">
      <c r="A34" s="73"/>
      <c r="B34" s="287" t="s">
        <v>105</v>
      </c>
      <c r="C34" s="600" t="s">
        <v>4643</v>
      </c>
      <c r="D34" s="600"/>
      <c r="E34" s="600"/>
      <c r="F34" s="600"/>
      <c r="G34" s="600"/>
      <c r="H34" s="600"/>
      <c r="I34" s="600"/>
      <c r="J34" s="600"/>
      <c r="K34" s="600"/>
      <c r="L34" s="73"/>
    </row>
    <row r="35" spans="1:12" ht="18" customHeight="1">
      <c r="A35" s="73"/>
      <c r="B35" s="73"/>
      <c r="C35" s="288" t="s">
        <v>75</v>
      </c>
      <c r="D35" s="500" t="s">
        <v>4641</v>
      </c>
      <c r="E35" s="500"/>
      <c r="F35" s="500"/>
      <c r="G35" s="500"/>
      <c r="H35" s="500"/>
      <c r="I35" s="500"/>
      <c r="J35" s="500"/>
      <c r="K35" s="500"/>
      <c r="L35" s="73"/>
    </row>
    <row r="36" spans="1:12" ht="30" customHeight="1">
      <c r="A36" s="73"/>
      <c r="B36" s="73"/>
      <c r="C36" s="289" t="s">
        <v>74</v>
      </c>
      <c r="D36" s="633" t="s">
        <v>4644</v>
      </c>
      <c r="E36" s="633"/>
      <c r="F36" s="633"/>
      <c r="G36" s="633"/>
      <c r="H36" s="633"/>
      <c r="I36" s="633"/>
      <c r="J36" s="633"/>
      <c r="K36" s="633"/>
      <c r="L36" s="73"/>
    </row>
    <row r="37" spans="1:12" ht="30" customHeight="1">
      <c r="A37" s="73"/>
      <c r="B37" s="287" t="s">
        <v>4489</v>
      </c>
      <c r="C37" s="600" t="s">
        <v>4642</v>
      </c>
      <c r="D37" s="600"/>
      <c r="E37" s="600"/>
      <c r="F37" s="600"/>
      <c r="G37" s="600"/>
      <c r="H37" s="600"/>
      <c r="I37" s="600"/>
      <c r="J37" s="600"/>
      <c r="K37" s="600"/>
      <c r="L37" s="73"/>
    </row>
    <row r="38" spans="1:12" ht="19.5" customHeight="1">
      <c r="C38" s="31"/>
      <c r="D38" s="32"/>
      <c r="E38" s="32"/>
      <c r="F38" s="32"/>
      <c r="G38" s="32"/>
      <c r="H38" s="32"/>
      <c r="I38" s="32"/>
      <c r="J38" s="32"/>
      <c r="K38" s="32"/>
    </row>
    <row r="39" spans="1:12" ht="19.5" customHeight="1">
      <c r="C39" s="31"/>
      <c r="D39" s="32"/>
      <c r="E39" s="32"/>
      <c r="F39" s="32"/>
      <c r="G39" s="32"/>
      <c r="H39" s="32"/>
      <c r="I39" s="32"/>
      <c r="J39" s="32"/>
      <c r="K39" s="32"/>
    </row>
    <row r="40" spans="1:12" ht="19.5" customHeight="1">
      <c r="C40" s="31"/>
      <c r="D40" s="32"/>
      <c r="E40" s="32"/>
      <c r="F40" s="32"/>
      <c r="G40" s="32"/>
      <c r="H40" s="32"/>
      <c r="I40" s="32"/>
      <c r="J40" s="32"/>
      <c r="K40" s="32"/>
    </row>
    <row r="41" spans="1:12" ht="19.5" customHeight="1">
      <c r="C41" s="31"/>
      <c r="D41" s="32"/>
      <c r="E41" s="32"/>
      <c r="F41" s="32"/>
      <c r="G41" s="32"/>
      <c r="H41" s="32"/>
      <c r="I41" s="32"/>
      <c r="J41" s="32"/>
      <c r="K41" s="32"/>
    </row>
    <row r="42" spans="1:12" ht="19.5" customHeight="1">
      <c r="C42" s="31"/>
      <c r="D42" s="32"/>
      <c r="E42" s="32"/>
      <c r="F42" s="32"/>
      <c r="G42" s="32"/>
      <c r="H42" s="32"/>
      <c r="I42" s="32"/>
      <c r="J42" s="32"/>
      <c r="K42" s="32"/>
    </row>
    <row r="43" spans="1:12" ht="19.5" customHeight="1">
      <c r="C43" s="31"/>
      <c r="D43" s="32"/>
      <c r="E43" s="32"/>
      <c r="F43" s="32"/>
      <c r="G43" s="32"/>
      <c r="H43" s="32"/>
      <c r="I43" s="32"/>
      <c r="J43" s="32"/>
      <c r="K43" s="32"/>
    </row>
    <row r="44" spans="1:12" ht="19.5" customHeight="1">
      <c r="C44" s="31"/>
      <c r="D44" s="32"/>
      <c r="E44" s="32"/>
      <c r="F44" s="32"/>
      <c r="G44" s="32"/>
      <c r="H44" s="32"/>
      <c r="I44" s="32"/>
      <c r="J44" s="32"/>
      <c r="K44" s="32"/>
    </row>
    <row r="45" spans="1:12" ht="19.5" customHeight="1">
      <c r="C45" s="31"/>
      <c r="D45" s="32"/>
      <c r="E45" s="32"/>
      <c r="F45" s="32"/>
      <c r="G45" s="32"/>
      <c r="H45" s="32"/>
      <c r="I45" s="32"/>
      <c r="J45" s="32"/>
      <c r="K45" s="32"/>
    </row>
    <row r="46" spans="1:12" ht="20.100000000000001" customHeight="1">
      <c r="C46" s="33"/>
    </row>
    <row r="47" spans="1:12" ht="20.100000000000001" customHeight="1">
      <c r="C47" s="33"/>
    </row>
    <row r="48" spans="1:12" ht="20.100000000000001" customHeight="1">
      <c r="C48" s="33"/>
    </row>
    <row r="49" spans="3:3" ht="20.100000000000001" customHeight="1">
      <c r="C49" s="33"/>
    </row>
    <row r="50" spans="3:3" ht="20.100000000000001" customHeight="1">
      <c r="C50" s="33"/>
    </row>
    <row r="51" spans="3:3" ht="20.100000000000001" customHeight="1">
      <c r="C51" s="33"/>
    </row>
  </sheetData>
  <sheetProtection sheet="1" objects="1" scenarios="1"/>
  <protectedRanges>
    <protectedRange sqref="B28:E28" name="範囲2"/>
    <protectedRange sqref="E7:K26" name="範囲1"/>
  </protectedRanges>
  <mergeCells count="73">
    <mergeCell ref="A1:K1"/>
    <mergeCell ref="B31:D31"/>
    <mergeCell ref="D36:K36"/>
    <mergeCell ref="B27:J27"/>
    <mergeCell ref="B28:E28"/>
    <mergeCell ref="B29:K29"/>
    <mergeCell ref="C34:K34"/>
    <mergeCell ref="C33:L33"/>
    <mergeCell ref="D35:K35"/>
    <mergeCell ref="A32:C32"/>
    <mergeCell ref="B30:D30"/>
    <mergeCell ref="E30:F30"/>
    <mergeCell ref="E31:F31"/>
    <mergeCell ref="G30:J30"/>
    <mergeCell ref="G31:J31"/>
    <mergeCell ref="J19:K22"/>
    <mergeCell ref="J23:K26"/>
    <mergeCell ref="I11:I14"/>
    <mergeCell ref="J6:K6"/>
    <mergeCell ref="J7:K10"/>
    <mergeCell ref="J11:K14"/>
    <mergeCell ref="J15:K18"/>
    <mergeCell ref="I19:I22"/>
    <mergeCell ref="I23:I26"/>
    <mergeCell ref="F23:F26"/>
    <mergeCell ref="F15:F18"/>
    <mergeCell ref="B19:D19"/>
    <mergeCell ref="B20:D20"/>
    <mergeCell ref="B11:D11"/>
    <mergeCell ref="B12:D12"/>
    <mergeCell ref="B13:D13"/>
    <mergeCell ref="B14:D14"/>
    <mergeCell ref="B15:D15"/>
    <mergeCell ref="B21:D21"/>
    <mergeCell ref="B22:D22"/>
    <mergeCell ref="B16:D16"/>
    <mergeCell ref="B17:D17"/>
    <mergeCell ref="B18:D18"/>
    <mergeCell ref="E19:E22"/>
    <mergeCell ref="A2:L2"/>
    <mergeCell ref="A3:L3"/>
    <mergeCell ref="I7:I10"/>
    <mergeCell ref="F5:K5"/>
    <mergeCell ref="F7:F10"/>
    <mergeCell ref="B8:D8"/>
    <mergeCell ref="B9:D9"/>
    <mergeCell ref="B10:D10"/>
    <mergeCell ref="B5:D6"/>
    <mergeCell ref="B7:D7"/>
    <mergeCell ref="G19:G22"/>
    <mergeCell ref="H19:H22"/>
    <mergeCell ref="F19:F22"/>
    <mergeCell ref="E5:E6"/>
    <mergeCell ref="E7:E10"/>
    <mergeCell ref="G7:G10"/>
    <mergeCell ref="H7:H10"/>
    <mergeCell ref="F11:F14"/>
    <mergeCell ref="C37:K37"/>
    <mergeCell ref="N10:P10"/>
    <mergeCell ref="B23:D23"/>
    <mergeCell ref="E23:E26"/>
    <mergeCell ref="G23:G26"/>
    <mergeCell ref="H23:H26"/>
    <mergeCell ref="B24:D24"/>
    <mergeCell ref="B25:D25"/>
    <mergeCell ref="B26:D26"/>
    <mergeCell ref="E11:E14"/>
    <mergeCell ref="G11:G14"/>
    <mergeCell ref="H11:H14"/>
    <mergeCell ref="E15:E18"/>
    <mergeCell ref="G15:G18"/>
    <mergeCell ref="H15:H18"/>
    <mergeCell ref="I15:I18"/>
  </mergeCells>
  <phoneticPr fontId="6"/>
  <dataValidations count="3">
    <dataValidation allowBlank="1" showInputMessage="1" showErrorMessage="1" prompt="所有者、法人の場合は代表者名も記入" sqref="E7:E10" xr:uid="{933B3D55-D277-4907-ACB9-E135BD96948A}"/>
    <dataValidation allowBlank="1" showInputMessage="1" showErrorMessage="1" prompt="所有者と同じであれば同左と記入" sqref="F7:F10" xr:uid="{E84CEE42-23CB-4DCF-910F-09D5D0B3ECF0}"/>
    <dataValidation allowBlank="1" showInputMessage="1" showErrorMessage="1" prompt="契約期間の自動更新があれば（自動更新）と付記" sqref="H7:H10" xr:uid="{7B683EE2-FE9F-4366-B997-6F33BF06F471}"/>
  </dataValidations>
  <pageMargins left="0.59055118110236227" right="0.19685039370078741" top="0.59055118110236227" bottom="0.59055118110236227" header="0.51181102362204722" footer="0.51181102362204722"/>
  <pageSetup paperSize="9" scale="97" orientation="portrait" blackAndWhite="1"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8228-DAFA-4B7A-81EB-6D71DD69C180}">
  <sheetPr>
    <tabColor theme="9" tint="0.39997558519241921"/>
  </sheetPr>
  <dimension ref="A1:AR77"/>
  <sheetViews>
    <sheetView showGridLines="0" zoomScale="80" zoomScaleNormal="80" zoomScaleSheetLayoutView="80" workbookViewId="0">
      <selection activeCell="C7" sqref="C7:J8"/>
    </sheetView>
  </sheetViews>
  <sheetFormatPr defaultRowHeight="20.100000000000001" customHeight="1"/>
  <cols>
    <col min="1" max="1" width="1.75" style="60" customWidth="1"/>
    <col min="2" max="2" width="10.625" style="60" customWidth="1"/>
    <col min="3" max="3" width="3.5" style="60" bestFit="1" customWidth="1"/>
    <col min="4" max="4" width="27.5" style="60" customWidth="1"/>
    <col min="5" max="5" width="14.625" style="60" customWidth="1"/>
    <col min="6" max="6" width="1.625" style="60" customWidth="1"/>
    <col min="7" max="7" width="8.625" style="60" customWidth="1"/>
    <col min="8" max="8" width="1.625" style="60" customWidth="1"/>
    <col min="9" max="9" width="17.625" style="60" customWidth="1"/>
    <col min="10" max="12" width="3.625" style="60" customWidth="1"/>
    <col min="13" max="13" width="10.625" style="60" customWidth="1"/>
    <col min="14" max="14" width="3.5" style="60" bestFit="1" customWidth="1"/>
    <col min="15" max="15" width="5" style="60" bestFit="1" customWidth="1"/>
    <col min="16" max="16" width="3.5" style="60" customWidth="1"/>
    <col min="17" max="17" width="3.25" style="60" bestFit="1" customWidth="1"/>
    <col min="18" max="18" width="3.5" style="60" customWidth="1"/>
    <col min="19" max="19" width="3.25" style="60" bestFit="1" customWidth="1"/>
    <col min="20" max="20" width="3.5" style="60" customWidth="1"/>
    <col min="21" max="21" width="3.5" style="60" bestFit="1" customWidth="1"/>
    <col min="22" max="22" width="13.5" style="60" customWidth="1"/>
    <col min="23" max="23" width="1.625" style="60" customWidth="1"/>
    <col min="24" max="24" width="8.625" style="60" customWidth="1"/>
    <col min="25" max="25" width="5.125" style="60" customWidth="1"/>
    <col min="26" max="26" width="17.625" style="60" customWidth="1"/>
    <col min="27" max="28" width="3.625" style="60" customWidth="1"/>
    <col min="29" max="29" width="3.875" style="60" customWidth="1"/>
    <col min="30" max="30" width="11.25" style="60" customWidth="1"/>
    <col min="31" max="31" width="6.875" style="60" customWidth="1"/>
    <col min="32" max="38" width="3.625" style="60" customWidth="1"/>
    <col min="39" max="39" width="15.875" style="60" customWidth="1"/>
    <col min="40" max="16384" width="9" style="60"/>
  </cols>
  <sheetData>
    <row r="1" spans="1:44" ht="20.100000000000001" customHeight="1"/>
    <row r="2" spans="1:44" ht="12">
      <c r="A2" s="508" t="s">
        <v>17</v>
      </c>
      <c r="B2" s="508"/>
      <c r="C2" s="508"/>
      <c r="D2" s="508"/>
      <c r="E2" s="508"/>
      <c r="F2" s="508"/>
      <c r="G2" s="508"/>
      <c r="H2" s="508"/>
      <c r="I2" s="508"/>
      <c r="J2" s="508"/>
      <c r="K2" s="508"/>
      <c r="L2" s="508" t="s">
        <v>17</v>
      </c>
      <c r="M2" s="508"/>
      <c r="N2" s="508"/>
      <c r="O2" s="508"/>
      <c r="P2" s="508"/>
      <c r="Q2" s="508"/>
      <c r="R2" s="508"/>
      <c r="S2" s="508"/>
      <c r="T2" s="508"/>
      <c r="U2" s="508"/>
      <c r="V2" s="508"/>
      <c r="W2" s="508"/>
      <c r="X2" s="508"/>
      <c r="Y2" s="508"/>
      <c r="Z2" s="508"/>
      <c r="AA2" s="508"/>
      <c r="AB2" s="508"/>
      <c r="AD2" s="142"/>
      <c r="AQ2" s="131"/>
    </row>
    <row r="3" spans="1:44" ht="24.95" customHeight="1">
      <c r="A3" s="318"/>
      <c r="B3" s="509" t="s">
        <v>4697</v>
      </c>
      <c r="C3" s="509"/>
      <c r="D3" s="509"/>
      <c r="E3" s="509"/>
      <c r="F3" s="509"/>
      <c r="G3" s="509"/>
      <c r="H3" s="509"/>
      <c r="I3" s="509"/>
      <c r="J3" s="509"/>
      <c r="M3" s="509" t="s">
        <v>4697</v>
      </c>
      <c r="N3" s="509"/>
      <c r="O3" s="509"/>
      <c r="P3" s="509"/>
      <c r="Q3" s="509"/>
      <c r="R3" s="509"/>
      <c r="S3" s="509"/>
      <c r="T3" s="509"/>
      <c r="U3" s="509"/>
      <c r="V3" s="509"/>
      <c r="W3" s="509"/>
      <c r="X3" s="509"/>
      <c r="Y3" s="509"/>
      <c r="Z3" s="509"/>
      <c r="AA3" s="509"/>
      <c r="AD3" s="549"/>
      <c r="AE3" s="550"/>
      <c r="AF3" s="550"/>
      <c r="AG3" s="550"/>
      <c r="AH3" s="550"/>
      <c r="AI3" s="550"/>
      <c r="AJ3" s="550"/>
      <c r="AK3" s="551" t="s">
        <v>4536</v>
      </c>
      <c r="AL3" s="552"/>
      <c r="AM3" s="552"/>
      <c r="AQ3" s="131"/>
    </row>
    <row r="4" spans="1:44" ht="8.25" customHeight="1">
      <c r="B4" s="127"/>
      <c r="C4" s="127"/>
      <c r="D4" s="127"/>
      <c r="E4" s="127"/>
      <c r="F4" s="127"/>
      <c r="G4" s="127"/>
      <c r="H4" s="127"/>
      <c r="I4" s="127"/>
      <c r="J4" s="127"/>
      <c r="M4" s="127"/>
      <c r="N4" s="127"/>
      <c r="O4" s="127"/>
      <c r="P4" s="127"/>
      <c r="Q4" s="127"/>
      <c r="R4" s="127"/>
      <c r="S4" s="127"/>
      <c r="T4" s="127"/>
      <c r="U4" s="127"/>
      <c r="V4" s="127"/>
      <c r="W4" s="127"/>
      <c r="X4" s="127"/>
      <c r="Y4" s="127"/>
      <c r="Z4" s="127"/>
      <c r="AA4" s="127"/>
      <c r="AD4" s="143"/>
      <c r="AE4" s="144"/>
      <c r="AF4" s="144"/>
      <c r="AG4" s="144"/>
      <c r="AH4" s="144"/>
      <c r="AI4" s="144"/>
      <c r="AJ4" s="144"/>
      <c r="AK4" s="144"/>
      <c r="AL4" s="144"/>
      <c r="AM4" s="144"/>
      <c r="AN4" s="144"/>
      <c r="AO4" s="144"/>
      <c r="AP4" s="144"/>
      <c r="AQ4" s="145"/>
    </row>
    <row r="5" spans="1:44" ht="17.25">
      <c r="B5" s="510" t="s">
        <v>4696</v>
      </c>
      <c r="C5" s="510"/>
      <c r="D5" s="510"/>
      <c r="E5" s="510"/>
      <c r="F5" s="510"/>
      <c r="G5" s="510"/>
      <c r="H5" s="510"/>
      <c r="I5" s="510"/>
      <c r="J5" s="510"/>
      <c r="M5" s="510" t="s">
        <v>4696</v>
      </c>
      <c r="N5" s="510"/>
      <c r="O5" s="510"/>
      <c r="P5" s="510"/>
      <c r="Q5" s="510"/>
      <c r="R5" s="510"/>
      <c r="S5" s="510"/>
      <c r="T5" s="510"/>
      <c r="U5" s="510"/>
      <c r="V5" s="510"/>
      <c r="W5" s="510"/>
      <c r="X5" s="510"/>
      <c r="Y5" s="510"/>
      <c r="Z5" s="510"/>
      <c r="AA5" s="510"/>
      <c r="AD5" s="553" t="s">
        <v>4535</v>
      </c>
      <c r="AE5" s="554"/>
      <c r="AF5" s="554"/>
      <c r="AG5" s="554"/>
      <c r="AH5" s="554"/>
      <c r="AI5" s="144"/>
      <c r="AJ5" s="144"/>
      <c r="AK5" s="144"/>
      <c r="AL5" s="144"/>
      <c r="AM5" s="144"/>
      <c r="AN5" s="144"/>
      <c r="AO5" s="144"/>
      <c r="AP5" s="144"/>
      <c r="AQ5" s="145"/>
    </row>
    <row r="6" spans="1:44" ht="7.5" customHeight="1">
      <c r="B6" s="128"/>
      <c r="C6" s="128"/>
      <c r="D6" s="128"/>
      <c r="E6" s="128"/>
      <c r="F6" s="128"/>
      <c r="G6" s="128"/>
      <c r="H6" s="128"/>
      <c r="I6" s="128"/>
      <c r="J6" s="128"/>
      <c r="M6" s="128"/>
      <c r="N6" s="128"/>
      <c r="O6" s="128"/>
      <c r="P6" s="128"/>
      <c r="Q6" s="128"/>
      <c r="R6" s="128"/>
      <c r="S6" s="128"/>
      <c r="T6" s="128"/>
      <c r="U6" s="128"/>
      <c r="V6" s="128"/>
      <c r="W6" s="128"/>
      <c r="X6" s="128"/>
      <c r="Y6" s="128"/>
      <c r="Z6" s="128"/>
      <c r="AA6" s="128"/>
      <c r="AD6" s="142"/>
      <c r="AQ6" s="131"/>
    </row>
    <row r="7" spans="1:44" ht="20.100000000000001" customHeight="1">
      <c r="B7" s="543" t="s">
        <v>4534</v>
      </c>
      <c r="C7" s="650"/>
      <c r="D7" s="651"/>
      <c r="E7" s="651"/>
      <c r="F7" s="651"/>
      <c r="G7" s="651"/>
      <c r="H7" s="651"/>
      <c r="I7" s="651"/>
      <c r="J7" s="652"/>
      <c r="M7" s="543" t="s">
        <v>4534</v>
      </c>
      <c r="N7" s="672" t="s">
        <v>4546</v>
      </c>
      <c r="O7" s="673"/>
      <c r="P7" s="673"/>
      <c r="Q7" s="673"/>
      <c r="R7" s="673"/>
      <c r="S7" s="673"/>
      <c r="T7" s="673"/>
      <c r="U7" s="673"/>
      <c r="V7" s="673"/>
      <c r="W7" s="673"/>
      <c r="X7" s="673"/>
      <c r="Y7" s="673"/>
      <c r="Z7" s="673"/>
      <c r="AA7" s="674"/>
      <c r="AD7" s="142"/>
      <c r="AF7" s="559" t="s">
        <v>4533</v>
      </c>
      <c r="AG7" s="559"/>
      <c r="AH7" s="559"/>
      <c r="AI7" s="559"/>
      <c r="AJ7" s="559"/>
      <c r="AK7" s="559"/>
      <c r="AL7" s="559"/>
      <c r="AM7" s="559"/>
      <c r="AN7" s="559"/>
      <c r="AO7" s="559"/>
      <c r="AP7" s="559"/>
      <c r="AQ7" s="560"/>
    </row>
    <row r="8" spans="1:44" ht="20.100000000000001" customHeight="1">
      <c r="B8" s="544"/>
      <c r="C8" s="653"/>
      <c r="D8" s="654"/>
      <c r="E8" s="654"/>
      <c r="F8" s="654"/>
      <c r="G8" s="654"/>
      <c r="H8" s="654"/>
      <c r="I8" s="654"/>
      <c r="J8" s="655"/>
      <c r="M8" s="544"/>
      <c r="N8" s="675"/>
      <c r="O8" s="676"/>
      <c r="P8" s="676"/>
      <c r="Q8" s="676"/>
      <c r="R8" s="676"/>
      <c r="S8" s="676"/>
      <c r="T8" s="676"/>
      <c r="U8" s="676"/>
      <c r="V8" s="676"/>
      <c r="W8" s="676"/>
      <c r="X8" s="676"/>
      <c r="Y8" s="676"/>
      <c r="Z8" s="676"/>
      <c r="AA8" s="677"/>
      <c r="AD8" s="142"/>
      <c r="AF8" s="559"/>
      <c r="AG8" s="559"/>
      <c r="AH8" s="559"/>
      <c r="AI8" s="559"/>
      <c r="AJ8" s="559"/>
      <c r="AK8" s="559"/>
      <c r="AL8" s="559"/>
      <c r="AM8" s="559"/>
      <c r="AN8" s="559"/>
      <c r="AO8" s="559"/>
      <c r="AP8" s="559"/>
      <c r="AQ8" s="560"/>
    </row>
    <row r="9" spans="1:44" ht="20.100000000000001" customHeight="1">
      <c r="B9" s="545"/>
      <c r="C9" s="110"/>
      <c r="D9" s="111"/>
      <c r="E9" s="112" t="s">
        <v>4</v>
      </c>
      <c r="F9" s="678"/>
      <c r="G9" s="678"/>
      <c r="H9" s="678"/>
      <c r="I9" s="678"/>
      <c r="J9" s="679"/>
      <c r="M9" s="545"/>
      <c r="N9" s="110"/>
      <c r="O9" s="111"/>
      <c r="P9" s="111"/>
      <c r="Q9" s="111"/>
      <c r="R9" s="111"/>
      <c r="S9" s="111"/>
      <c r="T9" s="111"/>
      <c r="U9" s="111"/>
      <c r="V9" s="112" t="s">
        <v>4</v>
      </c>
      <c r="W9" s="680" t="s">
        <v>4545</v>
      </c>
      <c r="X9" s="680"/>
      <c r="Y9" s="680"/>
      <c r="Z9" s="680"/>
      <c r="AA9" s="681"/>
      <c r="AD9" s="544" t="s">
        <v>4531</v>
      </c>
      <c r="AE9" s="509"/>
      <c r="AF9" s="509"/>
      <c r="AG9" s="509"/>
      <c r="AH9" s="509"/>
      <c r="AI9" s="509"/>
      <c r="AJ9" s="509"/>
      <c r="AK9" s="509"/>
      <c r="AM9" s="146" t="s">
        <v>2</v>
      </c>
      <c r="AN9" s="154"/>
      <c r="AO9" s="154"/>
      <c r="AP9" s="154"/>
      <c r="AQ9" s="131"/>
    </row>
    <row r="10" spans="1:44" ht="15" customHeight="1">
      <c r="B10" s="535" t="s">
        <v>4532</v>
      </c>
      <c r="C10" s="656"/>
      <c r="D10" s="657"/>
      <c r="E10" s="658"/>
      <c r="F10" s="543" t="s">
        <v>7</v>
      </c>
      <c r="G10" s="546"/>
      <c r="H10" s="659"/>
      <c r="I10" s="662"/>
      <c r="J10" s="663"/>
      <c r="M10" s="535" t="s">
        <v>4532</v>
      </c>
      <c r="N10" s="537" t="s">
        <v>4715</v>
      </c>
      <c r="O10" s="538"/>
      <c r="P10" s="538"/>
      <c r="Q10" s="538"/>
      <c r="R10" s="538"/>
      <c r="S10" s="538"/>
      <c r="T10" s="538"/>
      <c r="U10" s="538"/>
      <c r="V10" s="665"/>
      <c r="W10" s="543" t="s">
        <v>7</v>
      </c>
      <c r="X10" s="546"/>
      <c r="Y10" s="659"/>
      <c r="Z10" s="666" t="s">
        <v>4543</v>
      </c>
      <c r="AA10" s="667"/>
      <c r="AD10" s="549"/>
      <c r="AE10" s="550"/>
      <c r="AF10" s="550"/>
      <c r="AG10" s="550"/>
      <c r="AH10" s="550"/>
      <c r="AI10" s="550"/>
      <c r="AJ10" s="550"/>
      <c r="AK10" s="144"/>
      <c r="AL10" s="144"/>
      <c r="AM10" s="146" t="s">
        <v>3</v>
      </c>
      <c r="AN10" s="154"/>
      <c r="AO10" s="154"/>
      <c r="AP10" s="154"/>
      <c r="AQ10" s="131"/>
    </row>
    <row r="11" spans="1:44" ht="24.95" customHeight="1">
      <c r="B11" s="536"/>
      <c r="C11" s="524"/>
      <c r="D11" s="670"/>
      <c r="E11" s="671"/>
      <c r="F11" s="545"/>
      <c r="G11" s="660"/>
      <c r="H11" s="661"/>
      <c r="I11" s="664"/>
      <c r="J11" s="645"/>
      <c r="M11" s="536"/>
      <c r="N11" s="522" t="s">
        <v>4716</v>
      </c>
      <c r="O11" s="523"/>
      <c r="P11" s="523"/>
      <c r="Q11" s="523"/>
      <c r="R11" s="523"/>
      <c r="S11" s="523"/>
      <c r="T11" s="523"/>
      <c r="U11" s="523"/>
      <c r="V11" s="649"/>
      <c r="W11" s="545"/>
      <c r="X11" s="660"/>
      <c r="Y11" s="661"/>
      <c r="Z11" s="668"/>
      <c r="AA11" s="669"/>
      <c r="AD11" s="562" t="s">
        <v>4688</v>
      </c>
      <c r="AE11" s="562"/>
      <c r="AF11" s="562"/>
      <c r="AG11" s="562"/>
      <c r="AH11" s="562"/>
      <c r="AI11" s="562"/>
      <c r="AJ11" s="562"/>
      <c r="AK11" s="144"/>
      <c r="AL11" s="144"/>
      <c r="AM11" s="144"/>
      <c r="AN11" s="144"/>
      <c r="AO11" s="144"/>
      <c r="AP11" s="144"/>
      <c r="AQ11" s="144"/>
    </row>
    <row r="12" spans="1:44" ht="39.950000000000003" customHeight="1">
      <c r="B12" s="125" t="s">
        <v>4530</v>
      </c>
      <c r="C12" s="643"/>
      <c r="D12" s="644"/>
      <c r="E12" s="645"/>
      <c r="F12" s="532" t="s">
        <v>8</v>
      </c>
      <c r="G12" s="533"/>
      <c r="H12" s="534"/>
      <c r="I12" s="539"/>
      <c r="J12" s="540"/>
      <c r="M12" s="125" t="s">
        <v>4530</v>
      </c>
      <c r="N12" s="646" t="s">
        <v>4727</v>
      </c>
      <c r="O12" s="647"/>
      <c r="P12" s="647"/>
      <c r="Q12" s="647"/>
      <c r="R12" s="647"/>
      <c r="S12" s="647"/>
      <c r="T12" s="647"/>
      <c r="U12" s="647"/>
      <c r="V12" s="648"/>
      <c r="W12" s="532" t="s">
        <v>8</v>
      </c>
      <c r="X12" s="533"/>
      <c r="Y12" s="534"/>
      <c r="Z12" s="527" t="s">
        <v>4541</v>
      </c>
      <c r="AA12" s="528"/>
      <c r="AD12" s="563" t="s">
        <v>4528</v>
      </c>
      <c r="AE12" s="563"/>
      <c r="AF12" s="563"/>
      <c r="AG12" s="563"/>
      <c r="AH12" s="563"/>
      <c r="AI12" s="563"/>
      <c r="AJ12" s="563"/>
      <c r="AK12" s="563"/>
      <c r="AL12" s="563"/>
      <c r="AM12" s="219" t="s">
        <v>4527</v>
      </c>
      <c r="AN12" s="561" t="s">
        <v>4526</v>
      </c>
      <c r="AO12" s="561"/>
      <c r="AP12" s="561"/>
      <c r="AQ12" s="147"/>
      <c r="AR12" s="144"/>
    </row>
    <row r="13" spans="1:44" ht="30" customHeight="1">
      <c r="B13" s="543" t="s">
        <v>4529</v>
      </c>
      <c r="C13" s="532" t="s">
        <v>4472</v>
      </c>
      <c r="D13" s="546"/>
      <c r="E13" s="532" t="s">
        <v>22</v>
      </c>
      <c r="F13" s="533"/>
      <c r="G13" s="533"/>
      <c r="H13" s="533"/>
      <c r="I13" s="533"/>
      <c r="J13" s="534"/>
      <c r="M13" s="543" t="s">
        <v>4529</v>
      </c>
      <c r="N13" s="532" t="s">
        <v>4472</v>
      </c>
      <c r="O13" s="546"/>
      <c r="P13" s="546"/>
      <c r="Q13" s="546"/>
      <c r="R13" s="546"/>
      <c r="S13" s="546"/>
      <c r="T13" s="546"/>
      <c r="U13" s="534"/>
      <c r="V13" s="532" t="s">
        <v>22</v>
      </c>
      <c r="W13" s="533"/>
      <c r="X13" s="533"/>
      <c r="Y13" s="533"/>
      <c r="Z13" s="533"/>
      <c r="AA13" s="534"/>
      <c r="AD13" s="564" t="s">
        <v>4525</v>
      </c>
      <c r="AE13" s="555" t="s">
        <v>4524</v>
      </c>
      <c r="AF13" s="555"/>
      <c r="AG13" s="555"/>
      <c r="AH13" s="555"/>
      <c r="AI13" s="555"/>
      <c r="AJ13" s="555"/>
      <c r="AK13" s="555"/>
      <c r="AL13" s="555"/>
      <c r="AM13" s="148" t="s">
        <v>4506</v>
      </c>
      <c r="AN13" s="561"/>
      <c r="AO13" s="561"/>
      <c r="AP13" s="561"/>
      <c r="AQ13" s="68"/>
      <c r="AR13" s="147"/>
    </row>
    <row r="14" spans="1:44" ht="20.100000000000001" customHeight="1">
      <c r="B14" s="544"/>
      <c r="C14" s="113" t="s">
        <v>21</v>
      </c>
      <c r="D14" s="312" t="s">
        <v>4690</v>
      </c>
      <c r="E14" s="511"/>
      <c r="F14" s="512"/>
      <c r="G14" s="512"/>
      <c r="H14" s="512"/>
      <c r="I14" s="512"/>
      <c r="J14" s="513"/>
      <c r="M14" s="544"/>
      <c r="N14" s="113" t="s">
        <v>21</v>
      </c>
      <c r="O14" s="114" t="s">
        <v>4448</v>
      </c>
      <c r="P14" s="152">
        <v>12</v>
      </c>
      <c r="Q14" s="114" t="s">
        <v>16</v>
      </c>
      <c r="R14" s="152">
        <v>4</v>
      </c>
      <c r="S14" s="114" t="s">
        <v>9</v>
      </c>
      <c r="T14" s="152">
        <v>1</v>
      </c>
      <c r="U14" s="115" t="s">
        <v>10</v>
      </c>
      <c r="V14" s="516" t="s">
        <v>4540</v>
      </c>
      <c r="W14" s="517"/>
      <c r="X14" s="517"/>
      <c r="Y14" s="517"/>
      <c r="Z14" s="517"/>
      <c r="AA14" s="518"/>
      <c r="AD14" s="564"/>
      <c r="AE14" s="555" t="s">
        <v>4523</v>
      </c>
      <c r="AF14" s="555"/>
      <c r="AG14" s="555"/>
      <c r="AH14" s="555"/>
      <c r="AI14" s="555"/>
      <c r="AJ14" s="555"/>
      <c r="AK14" s="555"/>
      <c r="AL14" s="555"/>
      <c r="AM14" s="148" t="s">
        <v>4506</v>
      </c>
      <c r="AN14" s="561"/>
      <c r="AO14" s="561"/>
      <c r="AP14" s="561"/>
      <c r="AQ14" s="68"/>
      <c r="AR14" s="68"/>
    </row>
    <row r="15" spans="1:44" ht="20.100000000000001" customHeight="1">
      <c r="B15" s="544"/>
      <c r="C15" s="116" t="s">
        <v>20</v>
      </c>
      <c r="D15" s="314" t="s">
        <v>4690</v>
      </c>
      <c r="E15" s="514"/>
      <c r="F15" s="514"/>
      <c r="G15" s="514"/>
      <c r="H15" s="514"/>
      <c r="I15" s="514"/>
      <c r="J15" s="515"/>
      <c r="M15" s="544"/>
      <c r="N15" s="116" t="s">
        <v>20</v>
      </c>
      <c r="O15" s="117" t="s">
        <v>4448</v>
      </c>
      <c r="P15" s="112">
        <v>18</v>
      </c>
      <c r="Q15" s="117" t="s">
        <v>16</v>
      </c>
      <c r="R15" s="112">
        <v>3</v>
      </c>
      <c r="S15" s="117" t="s">
        <v>9</v>
      </c>
      <c r="T15" s="112">
        <v>31</v>
      </c>
      <c r="U15" s="153" t="s">
        <v>10</v>
      </c>
      <c r="V15" s="519"/>
      <c r="W15" s="520"/>
      <c r="X15" s="520"/>
      <c r="Y15" s="520"/>
      <c r="Z15" s="520"/>
      <c r="AA15" s="521"/>
      <c r="AD15" s="565"/>
      <c r="AE15" s="555" t="s">
        <v>4522</v>
      </c>
      <c r="AF15" s="555"/>
      <c r="AG15" s="555"/>
      <c r="AH15" s="555"/>
      <c r="AI15" s="555"/>
      <c r="AJ15" s="555"/>
      <c r="AK15" s="555"/>
      <c r="AL15" s="555"/>
      <c r="AM15" s="148" t="s">
        <v>4506</v>
      </c>
      <c r="AN15" s="561"/>
      <c r="AO15" s="561"/>
      <c r="AP15" s="561"/>
      <c r="AQ15" s="68"/>
      <c r="AR15" s="68"/>
    </row>
    <row r="16" spans="1:44" ht="20.100000000000001" customHeight="1">
      <c r="B16" s="544"/>
      <c r="C16" s="113" t="s">
        <v>21</v>
      </c>
      <c r="D16" s="312" t="s">
        <v>4690</v>
      </c>
      <c r="E16" s="511"/>
      <c r="F16" s="512"/>
      <c r="G16" s="512"/>
      <c r="H16" s="512"/>
      <c r="I16" s="512"/>
      <c r="J16" s="513"/>
      <c r="M16" s="544"/>
      <c r="N16" s="113" t="s">
        <v>21</v>
      </c>
      <c r="O16" s="114" t="s">
        <v>4448</v>
      </c>
      <c r="P16" s="152">
        <v>18</v>
      </c>
      <c r="Q16" s="114" t="s">
        <v>16</v>
      </c>
      <c r="R16" s="152">
        <v>4</v>
      </c>
      <c r="S16" s="114" t="s">
        <v>9</v>
      </c>
      <c r="T16" s="152">
        <v>1</v>
      </c>
      <c r="U16" s="115" t="s">
        <v>10</v>
      </c>
      <c r="V16" s="516" t="s">
        <v>4539</v>
      </c>
      <c r="W16" s="517"/>
      <c r="X16" s="517"/>
      <c r="Y16" s="517"/>
      <c r="Z16" s="517"/>
      <c r="AA16" s="518"/>
      <c r="AD16" s="556" t="s">
        <v>4521</v>
      </c>
      <c r="AE16" s="555" t="s">
        <v>4518</v>
      </c>
      <c r="AF16" s="555"/>
      <c r="AG16" s="555"/>
      <c r="AH16" s="555"/>
      <c r="AI16" s="555"/>
      <c r="AJ16" s="555"/>
      <c r="AK16" s="555"/>
      <c r="AL16" s="555"/>
      <c r="AM16" s="148" t="s">
        <v>4520</v>
      </c>
      <c r="AN16" s="561"/>
      <c r="AO16" s="561"/>
      <c r="AP16" s="561"/>
      <c r="AQ16" s="68"/>
      <c r="AR16" s="68"/>
    </row>
    <row r="17" spans="2:44" ht="20.100000000000001" customHeight="1">
      <c r="B17" s="544"/>
      <c r="C17" s="116" t="s">
        <v>20</v>
      </c>
      <c r="D17" s="314" t="s">
        <v>4690</v>
      </c>
      <c r="E17" s="514"/>
      <c r="F17" s="514"/>
      <c r="G17" s="514"/>
      <c r="H17" s="514"/>
      <c r="I17" s="514"/>
      <c r="J17" s="515"/>
      <c r="M17" s="544"/>
      <c r="N17" s="116" t="s">
        <v>20</v>
      </c>
      <c r="O17" s="117" t="s">
        <v>4448</v>
      </c>
      <c r="P17" s="112">
        <v>19</v>
      </c>
      <c r="Q17" s="117" t="s">
        <v>16</v>
      </c>
      <c r="R17" s="112">
        <v>1</v>
      </c>
      <c r="S17" s="117" t="s">
        <v>9</v>
      </c>
      <c r="T17" s="112">
        <v>10</v>
      </c>
      <c r="U17" s="153" t="s">
        <v>10</v>
      </c>
      <c r="V17" s="519"/>
      <c r="W17" s="520"/>
      <c r="X17" s="520"/>
      <c r="Y17" s="520"/>
      <c r="Z17" s="520"/>
      <c r="AA17" s="521"/>
      <c r="AD17" s="557"/>
      <c r="AE17" s="555" t="s">
        <v>4517</v>
      </c>
      <c r="AF17" s="555"/>
      <c r="AG17" s="555"/>
      <c r="AH17" s="555"/>
      <c r="AI17" s="555"/>
      <c r="AJ17" s="555"/>
      <c r="AK17" s="555"/>
      <c r="AL17" s="555"/>
      <c r="AM17" s="148" t="s">
        <v>4520</v>
      </c>
      <c r="AN17" s="561"/>
      <c r="AO17" s="561"/>
      <c r="AP17" s="561"/>
      <c r="AQ17" s="68"/>
      <c r="AR17" s="68"/>
    </row>
    <row r="18" spans="2:44" ht="20.100000000000001" customHeight="1">
      <c r="B18" s="544"/>
      <c r="C18" s="113" t="s">
        <v>21</v>
      </c>
      <c r="D18" s="312" t="s">
        <v>4690</v>
      </c>
      <c r="E18" s="511"/>
      <c r="F18" s="512"/>
      <c r="G18" s="512"/>
      <c r="H18" s="512"/>
      <c r="I18" s="512"/>
      <c r="J18" s="513"/>
      <c r="M18" s="544"/>
      <c r="N18" s="113" t="s">
        <v>21</v>
      </c>
      <c r="O18" s="114" t="s">
        <v>4448</v>
      </c>
      <c r="P18" s="152">
        <v>19</v>
      </c>
      <c r="Q18" s="114" t="s">
        <v>16</v>
      </c>
      <c r="R18" s="152">
        <v>1</v>
      </c>
      <c r="S18" s="114" t="s">
        <v>9</v>
      </c>
      <c r="T18" s="152">
        <v>11</v>
      </c>
      <c r="U18" s="115" t="s">
        <v>10</v>
      </c>
      <c r="V18" s="516" t="s">
        <v>4724</v>
      </c>
      <c r="W18" s="517"/>
      <c r="X18" s="517"/>
      <c r="Y18" s="517"/>
      <c r="Z18" s="517"/>
      <c r="AA18" s="518"/>
      <c r="AD18" s="557"/>
      <c r="AE18" s="555" t="s">
        <v>4516</v>
      </c>
      <c r="AF18" s="555"/>
      <c r="AG18" s="555"/>
      <c r="AH18" s="555"/>
      <c r="AI18" s="555"/>
      <c r="AJ18" s="555"/>
      <c r="AK18" s="555"/>
      <c r="AL18" s="555"/>
      <c r="AM18" s="148" t="s">
        <v>4520</v>
      </c>
      <c r="AN18" s="561"/>
      <c r="AO18" s="561"/>
      <c r="AP18" s="561"/>
      <c r="AQ18" s="68"/>
      <c r="AR18" s="68"/>
    </row>
    <row r="19" spans="2:44" ht="20.100000000000001" customHeight="1">
      <c r="B19" s="544"/>
      <c r="C19" s="116" t="s">
        <v>20</v>
      </c>
      <c r="D19" s="314" t="s">
        <v>4690</v>
      </c>
      <c r="E19" s="514"/>
      <c r="F19" s="514"/>
      <c r="G19" s="514"/>
      <c r="H19" s="514"/>
      <c r="I19" s="514"/>
      <c r="J19" s="515"/>
      <c r="M19" s="544"/>
      <c r="N19" s="116" t="s">
        <v>20</v>
      </c>
      <c r="O19" s="117" t="s">
        <v>4448</v>
      </c>
      <c r="P19" s="112">
        <v>29</v>
      </c>
      <c r="Q19" s="117" t="s">
        <v>16</v>
      </c>
      <c r="R19" s="119">
        <v>3</v>
      </c>
      <c r="S19" s="117" t="s">
        <v>9</v>
      </c>
      <c r="T19" s="112">
        <v>31</v>
      </c>
      <c r="U19" s="153" t="s">
        <v>10</v>
      </c>
      <c r="V19" s="519"/>
      <c r="W19" s="520"/>
      <c r="X19" s="520"/>
      <c r="Y19" s="520"/>
      <c r="Z19" s="520"/>
      <c r="AA19" s="521"/>
      <c r="AD19" s="558"/>
      <c r="AE19" s="555" t="s">
        <v>4515</v>
      </c>
      <c r="AF19" s="555"/>
      <c r="AG19" s="555"/>
      <c r="AH19" s="555"/>
      <c r="AI19" s="555"/>
      <c r="AJ19" s="555"/>
      <c r="AK19" s="555"/>
      <c r="AL19" s="555"/>
      <c r="AM19" s="148" t="s">
        <v>4506</v>
      </c>
      <c r="AN19" s="561"/>
      <c r="AO19" s="561"/>
      <c r="AP19" s="561"/>
      <c r="AQ19" s="68"/>
      <c r="AR19" s="68"/>
    </row>
    <row r="20" spans="2:44" ht="20.100000000000001" customHeight="1">
      <c r="B20" s="544"/>
      <c r="C20" s="113" t="s">
        <v>21</v>
      </c>
      <c r="D20" s="312" t="s">
        <v>4690</v>
      </c>
      <c r="E20" s="511"/>
      <c r="F20" s="512"/>
      <c r="G20" s="512"/>
      <c r="H20" s="512"/>
      <c r="I20" s="512"/>
      <c r="J20" s="513"/>
      <c r="M20" s="544"/>
      <c r="N20" s="113" t="s">
        <v>21</v>
      </c>
      <c r="O20" s="114" t="s">
        <v>4448</v>
      </c>
      <c r="P20" s="152">
        <v>29</v>
      </c>
      <c r="Q20" s="114" t="s">
        <v>16</v>
      </c>
      <c r="R20" s="152">
        <v>4</v>
      </c>
      <c r="S20" s="114" t="s">
        <v>9</v>
      </c>
      <c r="T20" s="152">
        <v>1</v>
      </c>
      <c r="U20" s="115" t="s">
        <v>10</v>
      </c>
      <c r="V20" s="516" t="s">
        <v>4725</v>
      </c>
      <c r="W20" s="517"/>
      <c r="X20" s="517"/>
      <c r="Y20" s="517"/>
      <c r="Z20" s="517"/>
      <c r="AA20" s="518"/>
      <c r="AD20" s="556" t="s">
        <v>4519</v>
      </c>
      <c r="AE20" s="555" t="s">
        <v>4518</v>
      </c>
      <c r="AF20" s="555"/>
      <c r="AG20" s="555"/>
      <c r="AH20" s="555"/>
      <c r="AI20" s="555"/>
      <c r="AJ20" s="555"/>
      <c r="AK20" s="555"/>
      <c r="AL20" s="555"/>
      <c r="AM20" s="149" t="s">
        <v>4503</v>
      </c>
      <c r="AN20" s="561"/>
      <c r="AO20" s="561"/>
      <c r="AP20" s="561"/>
      <c r="AQ20" s="68"/>
      <c r="AR20" s="68"/>
    </row>
    <row r="21" spans="2:44" ht="20.100000000000001" customHeight="1">
      <c r="B21" s="544"/>
      <c r="C21" s="116" t="s">
        <v>20</v>
      </c>
      <c r="D21" s="314" t="s">
        <v>4690</v>
      </c>
      <c r="E21" s="529"/>
      <c r="F21" s="514"/>
      <c r="G21" s="514"/>
      <c r="H21" s="514"/>
      <c r="I21" s="514"/>
      <c r="J21" s="515"/>
      <c r="M21" s="544"/>
      <c r="N21" s="116" t="s">
        <v>20</v>
      </c>
      <c r="O21" s="117" t="s">
        <v>4718</v>
      </c>
      <c r="P21" s="112">
        <v>5</v>
      </c>
      <c r="Q21" s="117" t="s">
        <v>16</v>
      </c>
      <c r="R21" s="112">
        <v>3</v>
      </c>
      <c r="S21" s="117" t="s">
        <v>9</v>
      </c>
      <c r="T21" s="112">
        <v>31</v>
      </c>
      <c r="U21" s="153" t="s">
        <v>10</v>
      </c>
      <c r="V21" s="519"/>
      <c r="W21" s="520"/>
      <c r="X21" s="520"/>
      <c r="Y21" s="520"/>
      <c r="Z21" s="520"/>
      <c r="AA21" s="521"/>
      <c r="AD21" s="557"/>
      <c r="AE21" s="555" t="s">
        <v>4517</v>
      </c>
      <c r="AF21" s="555"/>
      <c r="AG21" s="555"/>
      <c r="AH21" s="555"/>
      <c r="AI21" s="555"/>
      <c r="AJ21" s="555"/>
      <c r="AK21" s="555"/>
      <c r="AL21" s="555"/>
      <c r="AM21" s="149" t="s">
        <v>4503</v>
      </c>
      <c r="AN21" s="561"/>
      <c r="AO21" s="561"/>
      <c r="AP21" s="561"/>
      <c r="AQ21" s="68"/>
      <c r="AR21" s="68"/>
    </row>
    <row r="22" spans="2:44" ht="20.100000000000001" customHeight="1">
      <c r="B22" s="544"/>
      <c r="C22" s="113" t="s">
        <v>21</v>
      </c>
      <c r="D22" s="312" t="s">
        <v>4690</v>
      </c>
      <c r="E22" s="511"/>
      <c r="F22" s="512"/>
      <c r="G22" s="512"/>
      <c r="H22" s="512"/>
      <c r="I22" s="512"/>
      <c r="J22" s="513"/>
      <c r="M22" s="544"/>
      <c r="N22" s="113" t="s">
        <v>21</v>
      </c>
      <c r="O22" s="114" t="s">
        <v>4718</v>
      </c>
      <c r="P22" s="152">
        <v>5</v>
      </c>
      <c r="Q22" s="114" t="s">
        <v>16</v>
      </c>
      <c r="R22" s="152">
        <v>4</v>
      </c>
      <c r="S22" s="114" t="s">
        <v>9</v>
      </c>
      <c r="T22" s="152">
        <v>1</v>
      </c>
      <c r="U22" s="115" t="s">
        <v>10</v>
      </c>
      <c r="V22" s="516" t="s">
        <v>4726</v>
      </c>
      <c r="W22" s="517"/>
      <c r="X22" s="517"/>
      <c r="Y22" s="517"/>
      <c r="Z22" s="517"/>
      <c r="AA22" s="518"/>
      <c r="AD22" s="557"/>
      <c r="AE22" s="555" t="s">
        <v>4516</v>
      </c>
      <c r="AF22" s="555"/>
      <c r="AG22" s="555"/>
      <c r="AH22" s="555"/>
      <c r="AI22" s="555"/>
      <c r="AJ22" s="555"/>
      <c r="AK22" s="555"/>
      <c r="AL22" s="555"/>
      <c r="AM22" s="149" t="s">
        <v>4503</v>
      </c>
      <c r="AN22" s="561"/>
      <c r="AO22" s="561"/>
      <c r="AP22" s="561"/>
      <c r="AQ22" s="68"/>
      <c r="AR22" s="68"/>
    </row>
    <row r="23" spans="2:44" ht="20.100000000000001" customHeight="1">
      <c r="B23" s="544"/>
      <c r="C23" s="116" t="s">
        <v>20</v>
      </c>
      <c r="D23" s="314" t="s">
        <v>4690</v>
      </c>
      <c r="E23" s="529"/>
      <c r="F23" s="514"/>
      <c r="G23" s="514"/>
      <c r="H23" s="514"/>
      <c r="I23" s="514"/>
      <c r="J23" s="515"/>
      <c r="M23" s="544"/>
      <c r="N23" s="116" t="s">
        <v>20</v>
      </c>
      <c r="O23" s="117"/>
      <c r="P23" s="112"/>
      <c r="Q23" s="117" t="s">
        <v>16</v>
      </c>
      <c r="R23" s="112"/>
      <c r="S23" s="117" t="s">
        <v>9</v>
      </c>
      <c r="T23" s="112"/>
      <c r="U23" s="153" t="s">
        <v>10</v>
      </c>
      <c r="V23" s="519"/>
      <c r="W23" s="520"/>
      <c r="X23" s="520"/>
      <c r="Y23" s="520"/>
      <c r="Z23" s="520"/>
      <c r="AA23" s="521"/>
      <c r="AD23" s="558"/>
      <c r="AE23" s="555" t="s">
        <v>4515</v>
      </c>
      <c r="AF23" s="555"/>
      <c r="AG23" s="555"/>
      <c r="AH23" s="555"/>
      <c r="AI23" s="555"/>
      <c r="AJ23" s="555"/>
      <c r="AK23" s="555"/>
      <c r="AL23" s="555"/>
      <c r="AM23" s="149" t="s">
        <v>4503</v>
      </c>
      <c r="AN23" s="561"/>
      <c r="AO23" s="561"/>
      <c r="AP23" s="561"/>
      <c r="AQ23" s="68"/>
      <c r="AR23" s="68"/>
    </row>
    <row r="24" spans="2:44" ht="20.100000000000001" customHeight="1">
      <c r="B24" s="544"/>
      <c r="C24" s="113" t="s">
        <v>21</v>
      </c>
      <c r="D24" s="312" t="s">
        <v>4690</v>
      </c>
      <c r="E24" s="511"/>
      <c r="F24" s="512"/>
      <c r="G24" s="512"/>
      <c r="H24" s="512"/>
      <c r="I24" s="512"/>
      <c r="J24" s="513"/>
      <c r="M24" s="544"/>
      <c r="N24" s="113" t="s">
        <v>21</v>
      </c>
      <c r="O24" s="114" t="s">
        <v>4718</v>
      </c>
      <c r="P24" s="152">
        <v>7</v>
      </c>
      <c r="Q24" s="114" t="s">
        <v>16</v>
      </c>
      <c r="R24" s="152">
        <v>4</v>
      </c>
      <c r="S24" s="114" t="s">
        <v>9</v>
      </c>
      <c r="T24" s="152">
        <v>1</v>
      </c>
      <c r="U24" s="115" t="s">
        <v>10</v>
      </c>
      <c r="V24" s="516" t="s">
        <v>4538</v>
      </c>
      <c r="W24" s="517"/>
      <c r="X24" s="517"/>
      <c r="Y24" s="517"/>
      <c r="Z24" s="517"/>
      <c r="AA24" s="518"/>
      <c r="AD24" s="556" t="s">
        <v>4514</v>
      </c>
      <c r="AE24" s="555" t="s">
        <v>4513</v>
      </c>
      <c r="AF24" s="555"/>
      <c r="AG24" s="555"/>
      <c r="AH24" s="555"/>
      <c r="AI24" s="555"/>
      <c r="AJ24" s="555"/>
      <c r="AK24" s="555"/>
      <c r="AL24" s="555"/>
      <c r="AM24" s="149" t="s">
        <v>4503</v>
      </c>
      <c r="AN24" s="561"/>
      <c r="AO24" s="561"/>
      <c r="AP24" s="561"/>
      <c r="AQ24" s="68"/>
      <c r="AR24" s="68"/>
    </row>
    <row r="25" spans="2:44" ht="20.100000000000001" customHeight="1">
      <c r="B25" s="544"/>
      <c r="C25" s="116" t="s">
        <v>20</v>
      </c>
      <c r="D25" s="314" t="s">
        <v>4690</v>
      </c>
      <c r="E25" s="529"/>
      <c r="F25" s="514"/>
      <c r="G25" s="514"/>
      <c r="H25" s="514"/>
      <c r="I25" s="514"/>
      <c r="J25" s="515"/>
      <c r="M25" s="544"/>
      <c r="N25" s="116" t="s">
        <v>20</v>
      </c>
      <c r="O25" s="117"/>
      <c r="P25" s="112"/>
      <c r="Q25" s="117" t="s">
        <v>16</v>
      </c>
      <c r="R25" s="112"/>
      <c r="S25" s="117" t="s">
        <v>9</v>
      </c>
      <c r="T25" s="112"/>
      <c r="U25" s="153" t="s">
        <v>10</v>
      </c>
      <c r="V25" s="519"/>
      <c r="W25" s="520"/>
      <c r="X25" s="520"/>
      <c r="Y25" s="520"/>
      <c r="Z25" s="520"/>
      <c r="AA25" s="521"/>
      <c r="AD25" s="557"/>
      <c r="AE25" s="555" t="s">
        <v>4512</v>
      </c>
      <c r="AF25" s="555"/>
      <c r="AG25" s="555"/>
      <c r="AH25" s="555"/>
      <c r="AI25" s="555"/>
      <c r="AJ25" s="555"/>
      <c r="AK25" s="555"/>
      <c r="AL25" s="555"/>
      <c r="AM25" s="149" t="s">
        <v>4503</v>
      </c>
      <c r="AN25" s="568" t="s">
        <v>4510</v>
      </c>
      <c r="AO25" s="568"/>
      <c r="AP25" s="568"/>
      <c r="AQ25" s="68"/>
      <c r="AR25" s="68"/>
    </row>
    <row r="26" spans="2:44" ht="20.100000000000001" customHeight="1">
      <c r="B26" s="544"/>
      <c r="C26" s="113" t="s">
        <v>21</v>
      </c>
      <c r="D26" s="312" t="s">
        <v>4690</v>
      </c>
      <c r="E26" s="511"/>
      <c r="F26" s="512"/>
      <c r="G26" s="512"/>
      <c r="H26" s="512"/>
      <c r="I26" s="512"/>
      <c r="J26" s="513"/>
      <c r="M26" s="544"/>
      <c r="N26" s="113" t="s">
        <v>21</v>
      </c>
      <c r="O26" s="114"/>
      <c r="P26" s="152"/>
      <c r="Q26" s="114" t="s">
        <v>16</v>
      </c>
      <c r="R26" s="152"/>
      <c r="S26" s="114" t="s">
        <v>9</v>
      </c>
      <c r="T26" s="152"/>
      <c r="U26" s="115" t="s">
        <v>10</v>
      </c>
      <c r="V26" s="516" t="s">
        <v>4537</v>
      </c>
      <c r="W26" s="517"/>
      <c r="X26" s="517"/>
      <c r="Y26" s="517"/>
      <c r="Z26" s="517"/>
      <c r="AA26" s="518"/>
      <c r="AD26" s="557"/>
      <c r="AE26" s="555" t="s">
        <v>4511</v>
      </c>
      <c r="AF26" s="555"/>
      <c r="AG26" s="555"/>
      <c r="AH26" s="555"/>
      <c r="AI26" s="555"/>
      <c r="AJ26" s="555"/>
      <c r="AK26" s="555"/>
      <c r="AL26" s="555"/>
      <c r="AM26" s="149" t="s">
        <v>4503</v>
      </c>
      <c r="AN26" s="568" t="s">
        <v>4510</v>
      </c>
      <c r="AO26" s="568"/>
      <c r="AP26" s="568"/>
      <c r="AQ26" s="68"/>
      <c r="AR26" s="68"/>
    </row>
    <row r="27" spans="2:44" ht="20.100000000000001" customHeight="1">
      <c r="B27" s="544"/>
      <c r="C27" s="116" t="s">
        <v>20</v>
      </c>
      <c r="D27" s="314" t="s">
        <v>4690</v>
      </c>
      <c r="E27" s="529"/>
      <c r="F27" s="514"/>
      <c r="G27" s="514"/>
      <c r="H27" s="514"/>
      <c r="I27" s="514"/>
      <c r="J27" s="515"/>
      <c r="M27" s="544"/>
      <c r="N27" s="116" t="s">
        <v>20</v>
      </c>
      <c r="O27" s="117"/>
      <c r="P27" s="112"/>
      <c r="Q27" s="117" t="s">
        <v>16</v>
      </c>
      <c r="R27" s="112"/>
      <c r="S27" s="117" t="s">
        <v>9</v>
      </c>
      <c r="T27" s="112"/>
      <c r="U27" s="153" t="s">
        <v>10</v>
      </c>
      <c r="V27" s="519"/>
      <c r="W27" s="520"/>
      <c r="X27" s="520"/>
      <c r="Y27" s="520"/>
      <c r="Z27" s="520"/>
      <c r="AA27" s="521"/>
      <c r="AD27" s="557"/>
      <c r="AE27" s="566" t="s">
        <v>4509</v>
      </c>
      <c r="AF27" s="555" t="s">
        <v>4508</v>
      </c>
      <c r="AG27" s="555"/>
      <c r="AH27" s="555"/>
      <c r="AI27" s="555"/>
      <c r="AJ27" s="555"/>
      <c r="AK27" s="555"/>
      <c r="AL27" s="555"/>
      <c r="AM27" s="148" t="s">
        <v>4506</v>
      </c>
      <c r="AN27" s="561"/>
      <c r="AO27" s="561"/>
      <c r="AP27" s="561"/>
      <c r="AQ27" s="68"/>
      <c r="AR27" s="68"/>
    </row>
    <row r="28" spans="2:44" ht="20.100000000000001" customHeight="1">
      <c r="B28" s="544"/>
      <c r="C28" s="113" t="s">
        <v>21</v>
      </c>
      <c r="D28" s="312" t="s">
        <v>4690</v>
      </c>
      <c r="E28" s="511"/>
      <c r="F28" s="512"/>
      <c r="G28" s="512"/>
      <c r="H28" s="512"/>
      <c r="I28" s="512"/>
      <c r="J28" s="513"/>
      <c r="M28" s="544"/>
      <c r="N28" s="113" t="s">
        <v>21</v>
      </c>
      <c r="O28" s="114"/>
      <c r="P28" s="152"/>
      <c r="Q28" s="114" t="s">
        <v>16</v>
      </c>
      <c r="R28" s="152"/>
      <c r="S28" s="114" t="s">
        <v>9</v>
      </c>
      <c r="T28" s="152"/>
      <c r="U28" s="115" t="s">
        <v>10</v>
      </c>
      <c r="V28" s="516"/>
      <c r="W28" s="517"/>
      <c r="X28" s="517"/>
      <c r="Y28" s="517"/>
      <c r="Z28" s="517"/>
      <c r="AA28" s="518"/>
      <c r="AD28" s="557"/>
      <c r="AE28" s="567"/>
      <c r="AF28" s="555" t="s">
        <v>4507</v>
      </c>
      <c r="AG28" s="555"/>
      <c r="AH28" s="555"/>
      <c r="AI28" s="555"/>
      <c r="AJ28" s="555"/>
      <c r="AK28" s="555"/>
      <c r="AL28" s="555"/>
      <c r="AM28" s="148" t="s">
        <v>4506</v>
      </c>
      <c r="AN28" s="561" t="s">
        <v>4505</v>
      </c>
      <c r="AO28" s="561"/>
      <c r="AP28" s="561"/>
      <c r="AQ28" s="68"/>
      <c r="AR28" s="68"/>
    </row>
    <row r="29" spans="2:44" ht="20.100000000000001" customHeight="1">
      <c r="B29" s="544"/>
      <c r="C29" s="116" t="s">
        <v>20</v>
      </c>
      <c r="D29" s="314" t="s">
        <v>4690</v>
      </c>
      <c r="E29" s="529"/>
      <c r="F29" s="514"/>
      <c r="G29" s="514"/>
      <c r="H29" s="514"/>
      <c r="I29" s="514"/>
      <c r="J29" s="515"/>
      <c r="M29" s="544"/>
      <c r="N29" s="116" t="s">
        <v>20</v>
      </c>
      <c r="O29" s="117"/>
      <c r="P29" s="112"/>
      <c r="Q29" s="117" t="s">
        <v>16</v>
      </c>
      <c r="R29" s="112"/>
      <c r="S29" s="117" t="s">
        <v>9</v>
      </c>
      <c r="T29" s="112"/>
      <c r="U29" s="153" t="s">
        <v>10</v>
      </c>
      <c r="V29" s="519"/>
      <c r="W29" s="520"/>
      <c r="X29" s="520"/>
      <c r="Y29" s="520"/>
      <c r="Z29" s="520"/>
      <c r="AA29" s="521"/>
      <c r="AD29" s="558"/>
      <c r="AE29" s="567"/>
      <c r="AF29" s="555" t="s">
        <v>4504</v>
      </c>
      <c r="AG29" s="555"/>
      <c r="AH29" s="555"/>
      <c r="AI29" s="555"/>
      <c r="AJ29" s="555"/>
      <c r="AK29" s="555"/>
      <c r="AL29" s="555"/>
      <c r="AM29" s="149" t="s">
        <v>4503</v>
      </c>
      <c r="AN29" s="561"/>
      <c r="AO29" s="561"/>
      <c r="AP29" s="561"/>
      <c r="AQ29" s="68"/>
      <c r="AR29" s="68"/>
    </row>
    <row r="30" spans="2:44" ht="20.100000000000001" customHeight="1">
      <c r="B30" s="544"/>
      <c r="C30" s="113" t="s">
        <v>21</v>
      </c>
      <c r="D30" s="312" t="s">
        <v>4690</v>
      </c>
      <c r="E30" s="511"/>
      <c r="F30" s="512"/>
      <c r="G30" s="512"/>
      <c r="H30" s="512"/>
      <c r="I30" s="512"/>
      <c r="J30" s="513"/>
      <c r="K30" s="67"/>
      <c r="M30" s="544"/>
      <c r="N30" s="113" t="s">
        <v>21</v>
      </c>
      <c r="O30" s="114"/>
      <c r="P30" s="152"/>
      <c r="Q30" s="114" t="s">
        <v>16</v>
      </c>
      <c r="R30" s="152"/>
      <c r="S30" s="114" t="s">
        <v>9</v>
      </c>
      <c r="T30" s="152"/>
      <c r="U30" s="115" t="s">
        <v>10</v>
      </c>
      <c r="V30" s="516"/>
      <c r="W30" s="517"/>
      <c r="X30" s="517"/>
      <c r="Y30" s="517"/>
      <c r="Z30" s="517"/>
      <c r="AA30" s="518"/>
      <c r="AB30" s="67"/>
      <c r="AD30" s="570" t="s">
        <v>4502</v>
      </c>
      <c r="AE30" s="570"/>
      <c r="AF30" s="570"/>
      <c r="AG30" s="570"/>
      <c r="AH30" s="570"/>
      <c r="AI30" s="570"/>
      <c r="AJ30" s="570"/>
      <c r="AK30" s="570"/>
      <c r="AL30" s="570"/>
      <c r="AM30" s="570"/>
      <c r="AN30" s="570"/>
      <c r="AO30" s="570"/>
      <c r="AP30" s="570"/>
      <c r="AQ30" s="570"/>
      <c r="AR30" s="68"/>
    </row>
    <row r="31" spans="2:44" ht="20.100000000000001" customHeight="1">
      <c r="B31" s="544"/>
      <c r="C31" s="116" t="s">
        <v>20</v>
      </c>
      <c r="D31" s="314" t="s">
        <v>4690</v>
      </c>
      <c r="E31" s="529"/>
      <c r="F31" s="514"/>
      <c r="G31" s="514"/>
      <c r="H31" s="514"/>
      <c r="I31" s="514"/>
      <c r="J31" s="515"/>
      <c r="M31" s="544"/>
      <c r="N31" s="116" t="s">
        <v>20</v>
      </c>
      <c r="O31" s="117"/>
      <c r="P31" s="112"/>
      <c r="Q31" s="117" t="s">
        <v>16</v>
      </c>
      <c r="R31" s="112"/>
      <c r="S31" s="117" t="s">
        <v>9</v>
      </c>
      <c r="T31" s="112"/>
      <c r="U31" s="153" t="s">
        <v>10</v>
      </c>
      <c r="V31" s="519"/>
      <c r="W31" s="520"/>
      <c r="X31" s="520"/>
      <c r="Y31" s="520"/>
      <c r="Z31" s="520"/>
      <c r="AA31" s="521"/>
      <c r="AD31" s="570"/>
      <c r="AE31" s="570"/>
      <c r="AF31" s="570"/>
      <c r="AG31" s="570"/>
      <c r="AH31" s="570"/>
      <c r="AI31" s="570"/>
      <c r="AJ31" s="570"/>
      <c r="AK31" s="570"/>
      <c r="AL31" s="570"/>
      <c r="AM31" s="570"/>
      <c r="AN31" s="570"/>
      <c r="AO31" s="570"/>
      <c r="AP31" s="570"/>
      <c r="AQ31" s="570"/>
      <c r="AR31" s="147"/>
    </row>
    <row r="32" spans="2:44" ht="20.100000000000001" customHeight="1">
      <c r="B32" s="544"/>
      <c r="C32" s="113" t="s">
        <v>21</v>
      </c>
      <c r="D32" s="312" t="s">
        <v>4690</v>
      </c>
      <c r="E32" s="511"/>
      <c r="F32" s="512"/>
      <c r="G32" s="512"/>
      <c r="H32" s="512"/>
      <c r="I32" s="512"/>
      <c r="J32" s="513"/>
      <c r="M32" s="544"/>
      <c r="N32" s="113" t="s">
        <v>21</v>
      </c>
      <c r="O32" s="114"/>
      <c r="P32" s="152"/>
      <c r="Q32" s="114" t="s">
        <v>16</v>
      </c>
      <c r="R32" s="152"/>
      <c r="S32" s="114" t="s">
        <v>9</v>
      </c>
      <c r="T32" s="152"/>
      <c r="U32" s="115" t="s">
        <v>10</v>
      </c>
      <c r="V32" s="516"/>
      <c r="W32" s="517"/>
      <c r="X32" s="517"/>
      <c r="Y32" s="517"/>
      <c r="Z32" s="517"/>
      <c r="AA32" s="518"/>
      <c r="AD32" s="190" t="s">
        <v>4501</v>
      </c>
      <c r="AE32" s="682" t="s">
        <v>4500</v>
      </c>
      <c r="AF32" s="682"/>
      <c r="AG32" s="682"/>
      <c r="AH32" s="682"/>
      <c r="AI32" s="682"/>
      <c r="AJ32" s="682"/>
      <c r="AK32" s="682"/>
      <c r="AL32" s="682"/>
      <c r="AM32" s="682"/>
      <c r="AN32" s="682"/>
      <c r="AO32" s="682"/>
      <c r="AP32" s="682"/>
      <c r="AQ32" s="682"/>
      <c r="AR32" s="147"/>
    </row>
    <row r="33" spans="2:44" ht="20.100000000000001" customHeight="1">
      <c r="B33" s="544"/>
      <c r="C33" s="116" t="s">
        <v>20</v>
      </c>
      <c r="D33" s="314" t="s">
        <v>4690</v>
      </c>
      <c r="E33" s="529"/>
      <c r="F33" s="514"/>
      <c r="G33" s="514"/>
      <c r="H33" s="514"/>
      <c r="I33" s="514"/>
      <c r="J33" s="515"/>
      <c r="M33" s="544"/>
      <c r="N33" s="116" t="s">
        <v>20</v>
      </c>
      <c r="O33" s="117"/>
      <c r="P33" s="112"/>
      <c r="Q33" s="117" t="s">
        <v>16</v>
      </c>
      <c r="R33" s="112"/>
      <c r="S33" s="117" t="s">
        <v>9</v>
      </c>
      <c r="T33" s="112"/>
      <c r="U33" s="153" t="s">
        <v>10</v>
      </c>
      <c r="V33" s="519"/>
      <c r="W33" s="520"/>
      <c r="X33" s="520"/>
      <c r="Y33" s="520"/>
      <c r="Z33" s="520"/>
      <c r="AA33" s="521"/>
      <c r="AD33" s="315"/>
      <c r="AE33" s="682"/>
      <c r="AF33" s="682"/>
      <c r="AG33" s="682"/>
      <c r="AH33" s="682"/>
      <c r="AI33" s="682"/>
      <c r="AJ33" s="682"/>
      <c r="AK33" s="682"/>
      <c r="AL33" s="682"/>
      <c r="AM33" s="682"/>
      <c r="AN33" s="682"/>
      <c r="AO33" s="682"/>
      <c r="AP33" s="682"/>
      <c r="AQ33" s="682"/>
      <c r="AR33" s="68"/>
    </row>
    <row r="34" spans="2:44" ht="20.100000000000001" customHeight="1">
      <c r="B34" s="544"/>
      <c r="C34" s="113" t="s">
        <v>21</v>
      </c>
      <c r="D34" s="312" t="s">
        <v>4690</v>
      </c>
      <c r="E34" s="511"/>
      <c r="F34" s="512"/>
      <c r="G34" s="512"/>
      <c r="H34" s="512"/>
      <c r="I34" s="512"/>
      <c r="J34" s="513"/>
      <c r="M34" s="544"/>
      <c r="N34" s="113" t="s">
        <v>21</v>
      </c>
      <c r="O34" s="114"/>
      <c r="P34" s="152"/>
      <c r="Q34" s="114" t="s">
        <v>16</v>
      </c>
      <c r="R34" s="152"/>
      <c r="S34" s="114" t="s">
        <v>9</v>
      </c>
      <c r="T34" s="152"/>
      <c r="U34" s="115" t="s">
        <v>10</v>
      </c>
      <c r="V34" s="516"/>
      <c r="W34" s="517"/>
      <c r="X34" s="517"/>
      <c r="Y34" s="517"/>
      <c r="Z34" s="517"/>
      <c r="AA34" s="518"/>
      <c r="AD34" s="190" t="s">
        <v>4499</v>
      </c>
      <c r="AE34" s="682" t="s">
        <v>4498</v>
      </c>
      <c r="AF34" s="682"/>
      <c r="AG34" s="682"/>
      <c r="AH34" s="682"/>
      <c r="AI34" s="682"/>
      <c r="AJ34" s="682"/>
      <c r="AK34" s="682"/>
      <c r="AL34" s="682"/>
      <c r="AM34" s="682"/>
      <c r="AN34" s="682"/>
      <c r="AO34" s="682"/>
      <c r="AP34" s="682"/>
      <c r="AQ34" s="682"/>
      <c r="AR34" s="68"/>
    </row>
    <row r="35" spans="2:44" ht="20.100000000000001" customHeight="1">
      <c r="B35" s="544"/>
      <c r="C35" s="116" t="s">
        <v>20</v>
      </c>
      <c r="D35" s="314" t="s">
        <v>4690</v>
      </c>
      <c r="E35" s="529"/>
      <c r="F35" s="514"/>
      <c r="G35" s="514"/>
      <c r="H35" s="514"/>
      <c r="I35" s="514"/>
      <c r="J35" s="515"/>
      <c r="M35" s="544"/>
      <c r="N35" s="116" t="s">
        <v>20</v>
      </c>
      <c r="O35" s="117"/>
      <c r="P35" s="112"/>
      <c r="Q35" s="117" t="s">
        <v>16</v>
      </c>
      <c r="R35" s="112"/>
      <c r="S35" s="117" t="s">
        <v>9</v>
      </c>
      <c r="T35" s="112"/>
      <c r="U35" s="153" t="s">
        <v>10</v>
      </c>
      <c r="V35" s="519"/>
      <c r="W35" s="520"/>
      <c r="X35" s="520"/>
      <c r="Y35" s="520"/>
      <c r="Z35" s="520"/>
      <c r="AA35" s="521"/>
      <c r="AD35" s="315"/>
      <c r="AE35" s="682"/>
      <c r="AF35" s="682"/>
      <c r="AG35" s="682"/>
      <c r="AH35" s="682"/>
      <c r="AI35" s="682"/>
      <c r="AJ35" s="682"/>
      <c r="AK35" s="682"/>
      <c r="AL35" s="682"/>
      <c r="AM35" s="682"/>
      <c r="AN35" s="682"/>
      <c r="AO35" s="682"/>
      <c r="AP35" s="682"/>
      <c r="AQ35" s="682"/>
      <c r="AR35" s="68"/>
    </row>
    <row r="36" spans="2:44" ht="20.100000000000001" customHeight="1">
      <c r="B36" s="544"/>
      <c r="C36" s="113" t="s">
        <v>21</v>
      </c>
      <c r="D36" s="312" t="s">
        <v>4690</v>
      </c>
      <c r="E36" s="511"/>
      <c r="F36" s="512"/>
      <c r="G36" s="512"/>
      <c r="H36" s="512"/>
      <c r="I36" s="512"/>
      <c r="J36" s="513"/>
      <c r="M36" s="544"/>
      <c r="N36" s="113" t="s">
        <v>21</v>
      </c>
      <c r="O36" s="114"/>
      <c r="P36" s="152"/>
      <c r="Q36" s="114" t="s">
        <v>16</v>
      </c>
      <c r="R36" s="152"/>
      <c r="S36" s="114" t="s">
        <v>9</v>
      </c>
      <c r="T36" s="152"/>
      <c r="U36" s="115" t="s">
        <v>10</v>
      </c>
      <c r="V36" s="516"/>
      <c r="W36" s="517"/>
      <c r="X36" s="517"/>
      <c r="Y36" s="517"/>
      <c r="Z36" s="517"/>
      <c r="AA36" s="518"/>
      <c r="AD36" s="317"/>
      <c r="AE36" s="682"/>
      <c r="AF36" s="682"/>
      <c r="AG36" s="682"/>
      <c r="AH36" s="682"/>
      <c r="AI36" s="682"/>
      <c r="AJ36" s="682"/>
      <c r="AK36" s="682"/>
      <c r="AL36" s="682"/>
      <c r="AM36" s="682"/>
      <c r="AN36" s="682"/>
      <c r="AO36" s="682"/>
      <c r="AP36" s="682"/>
      <c r="AQ36" s="682"/>
      <c r="AR36" s="68"/>
    </row>
    <row r="37" spans="2:44" ht="19.5" customHeight="1">
      <c r="B37" s="545"/>
      <c r="C37" s="116" t="s">
        <v>20</v>
      </c>
      <c r="D37" s="313" t="s">
        <v>4690</v>
      </c>
      <c r="E37" s="529"/>
      <c r="F37" s="514"/>
      <c r="G37" s="514"/>
      <c r="H37" s="514"/>
      <c r="I37" s="514"/>
      <c r="J37" s="515"/>
      <c r="M37" s="545"/>
      <c r="N37" s="116" t="s">
        <v>20</v>
      </c>
      <c r="O37" s="117"/>
      <c r="P37" s="112"/>
      <c r="Q37" s="117" t="s">
        <v>16</v>
      </c>
      <c r="R37" s="112"/>
      <c r="S37" s="117" t="s">
        <v>9</v>
      </c>
      <c r="T37" s="112"/>
      <c r="U37" s="153" t="s">
        <v>10</v>
      </c>
      <c r="V37" s="519"/>
      <c r="W37" s="520"/>
      <c r="X37" s="520"/>
      <c r="Y37" s="520"/>
      <c r="Z37" s="520"/>
      <c r="AA37" s="521"/>
      <c r="AD37" s="316" t="s">
        <v>4497</v>
      </c>
      <c r="AE37" s="683" t="s">
        <v>4496</v>
      </c>
      <c r="AF37" s="683"/>
      <c r="AG37" s="683"/>
      <c r="AH37" s="683"/>
      <c r="AI37" s="683"/>
      <c r="AJ37" s="683"/>
      <c r="AK37" s="683"/>
      <c r="AL37" s="683"/>
      <c r="AM37" s="683"/>
      <c r="AN37" s="683"/>
      <c r="AO37" s="683"/>
      <c r="AP37" s="683"/>
      <c r="AQ37" s="683"/>
      <c r="AR37" s="68"/>
    </row>
    <row r="38" spans="2:44" ht="19.5" customHeight="1">
      <c r="B38" s="127"/>
      <c r="C38" s="118"/>
      <c r="D38" s="126"/>
      <c r="E38" s="120"/>
      <c r="F38" s="120"/>
      <c r="G38" s="120"/>
      <c r="H38" s="120"/>
      <c r="I38" s="120"/>
      <c r="J38" s="120"/>
      <c r="M38" s="127"/>
      <c r="N38" s="118"/>
      <c r="O38" s="126"/>
      <c r="P38" s="126"/>
      <c r="Q38" s="126"/>
      <c r="R38" s="126"/>
      <c r="S38" s="126"/>
      <c r="T38" s="126"/>
      <c r="U38" s="119"/>
      <c r="V38" s="120"/>
      <c r="W38" s="120"/>
      <c r="X38" s="120"/>
      <c r="Y38" s="120"/>
      <c r="Z38" s="120"/>
      <c r="AA38" s="120"/>
      <c r="AD38" s="316"/>
      <c r="AE38" s="315"/>
      <c r="AF38" s="315"/>
      <c r="AG38" s="315"/>
      <c r="AH38" s="315"/>
      <c r="AI38" s="315"/>
      <c r="AJ38" s="315"/>
      <c r="AK38" s="315"/>
      <c r="AL38" s="315"/>
      <c r="AM38" s="315"/>
      <c r="AN38" s="315"/>
      <c r="AO38" s="315"/>
      <c r="AP38" s="315"/>
      <c r="AQ38" s="315"/>
    </row>
    <row r="39" spans="2:44" ht="19.5" customHeight="1">
      <c r="B39" s="542" t="s">
        <v>19</v>
      </c>
      <c r="C39" s="542"/>
      <c r="D39" s="542"/>
      <c r="E39" s="67"/>
      <c r="F39" s="67"/>
      <c r="G39" s="67"/>
      <c r="H39" s="67"/>
      <c r="I39" s="67"/>
      <c r="J39" s="67"/>
      <c r="M39" s="542" t="s">
        <v>19</v>
      </c>
      <c r="N39" s="542"/>
      <c r="O39" s="542"/>
      <c r="P39" s="542"/>
      <c r="Q39" s="542"/>
      <c r="R39" s="542"/>
      <c r="S39" s="67"/>
      <c r="T39" s="67"/>
      <c r="U39" s="67"/>
      <c r="V39" s="67"/>
      <c r="W39" s="67"/>
      <c r="X39" s="67"/>
      <c r="Y39" s="67"/>
      <c r="Z39" s="67"/>
      <c r="AA39" s="67"/>
      <c r="AD39" s="190" t="s">
        <v>4495</v>
      </c>
      <c r="AE39" s="683" t="s">
        <v>4494</v>
      </c>
      <c r="AF39" s="683"/>
      <c r="AG39" s="683"/>
      <c r="AH39" s="683"/>
      <c r="AI39" s="683"/>
      <c r="AJ39" s="683"/>
      <c r="AK39" s="683"/>
      <c r="AL39" s="683"/>
      <c r="AM39" s="683"/>
      <c r="AN39" s="683"/>
      <c r="AO39" s="683"/>
      <c r="AP39" s="683"/>
      <c r="AQ39" s="683"/>
    </row>
    <row r="40" spans="2:44" ht="33.75" customHeight="1">
      <c r="C40" s="547" t="s">
        <v>4627</v>
      </c>
      <c r="D40" s="547"/>
      <c r="E40" s="67"/>
      <c r="F40" s="67"/>
      <c r="G40" s="67"/>
      <c r="H40" s="67"/>
      <c r="I40" s="67"/>
      <c r="J40" s="67"/>
      <c r="M40" s="509" t="s">
        <v>4687</v>
      </c>
      <c r="N40" s="509"/>
      <c r="O40" s="509"/>
      <c r="P40" s="509"/>
      <c r="Q40" s="509"/>
      <c r="R40" s="509"/>
      <c r="S40" s="509"/>
      <c r="T40" s="509"/>
      <c r="U40" s="67"/>
      <c r="V40" s="67"/>
      <c r="W40" s="67"/>
      <c r="X40" s="67"/>
      <c r="Y40" s="67"/>
      <c r="Z40" s="67"/>
      <c r="AA40" s="67"/>
      <c r="AD40" s="642" t="s">
        <v>4493</v>
      </c>
      <c r="AE40" s="642"/>
      <c r="AF40" s="642"/>
      <c r="AG40" s="642"/>
      <c r="AH40" s="642"/>
      <c r="AI40" s="642"/>
      <c r="AJ40" s="642"/>
      <c r="AK40" s="642"/>
      <c r="AL40" s="642"/>
      <c r="AM40" s="642"/>
      <c r="AN40" s="642"/>
      <c r="AO40" s="642"/>
      <c r="AP40" s="642"/>
      <c r="AQ40" s="642"/>
    </row>
    <row r="41" spans="2:44" ht="36" customHeight="1">
      <c r="C41" s="67"/>
      <c r="D41" s="67"/>
      <c r="E41" s="119" t="s">
        <v>18</v>
      </c>
      <c r="F41" s="247"/>
      <c r="G41" s="548"/>
      <c r="H41" s="548"/>
      <c r="I41" s="548"/>
      <c r="J41" s="127"/>
      <c r="N41" s="67"/>
      <c r="O41" s="67"/>
      <c r="P41" s="67"/>
      <c r="Q41" s="67"/>
      <c r="R41" s="67"/>
      <c r="S41" s="67"/>
      <c r="T41" s="67"/>
      <c r="U41" s="67"/>
      <c r="V41" s="119" t="s">
        <v>18</v>
      </c>
      <c r="W41" s="67"/>
      <c r="X41" s="551" t="s">
        <v>4716</v>
      </c>
      <c r="Y41" s="509"/>
      <c r="Z41" s="509"/>
      <c r="AA41" s="127"/>
    </row>
    <row r="42" spans="2:44" ht="18.75" customHeight="1">
      <c r="B42" s="60" t="s">
        <v>4695</v>
      </c>
    </row>
    <row r="43" spans="2:44" ht="38.25" customHeight="1">
      <c r="B43" s="579" t="s">
        <v>4694</v>
      </c>
      <c r="C43" s="579"/>
      <c r="D43" s="579"/>
      <c r="E43" s="579"/>
      <c r="F43" s="579"/>
      <c r="G43" s="579"/>
      <c r="H43" s="579"/>
      <c r="I43" s="579"/>
      <c r="J43" s="579"/>
    </row>
    <row r="53" spans="29:29" ht="20.100000000000001" customHeight="1">
      <c r="AC53" s="68"/>
    </row>
    <row r="54" spans="29:29" ht="20.100000000000001" customHeight="1">
      <c r="AC54" s="68"/>
    </row>
    <row r="55" spans="29:29" ht="20.100000000000001" customHeight="1">
      <c r="AC55" s="68"/>
    </row>
    <row r="56" spans="29:29" ht="20.100000000000001" customHeight="1">
      <c r="AC56" s="68"/>
    </row>
    <row r="57" spans="29:29" ht="20.100000000000001" customHeight="1">
      <c r="AC57" s="68"/>
    </row>
    <row r="58" spans="29:29" ht="20.100000000000001" customHeight="1">
      <c r="AC58" s="68"/>
    </row>
    <row r="59" spans="29:29" ht="20.100000000000001" customHeight="1">
      <c r="AC59" s="68"/>
    </row>
    <row r="60" spans="29:29" ht="20.100000000000001" customHeight="1">
      <c r="AC60" s="68"/>
    </row>
    <row r="61" spans="29:29" ht="20.100000000000001" customHeight="1">
      <c r="AC61" s="68"/>
    </row>
    <row r="62" spans="29:29" ht="20.100000000000001" customHeight="1">
      <c r="AC62" s="68"/>
    </row>
    <row r="63" spans="29:29" ht="20.100000000000001" customHeight="1">
      <c r="AC63" s="68"/>
    </row>
    <row r="64" spans="29:29" ht="20.100000000000001" customHeight="1">
      <c r="AC64" s="68"/>
    </row>
    <row r="65" spans="29:29" ht="20.100000000000001" customHeight="1">
      <c r="AC65" s="68"/>
    </row>
    <row r="66" spans="29:29" ht="20.100000000000001" customHeight="1">
      <c r="AC66" s="68"/>
    </row>
    <row r="67" spans="29:29" ht="20.100000000000001" customHeight="1">
      <c r="AC67" s="68"/>
    </row>
    <row r="68" spans="29:29" ht="20.100000000000001" customHeight="1">
      <c r="AC68" s="68"/>
    </row>
    <row r="69" spans="29:29" ht="20.100000000000001" customHeight="1">
      <c r="AC69" s="68"/>
    </row>
    <row r="70" spans="29:29" ht="20.100000000000001" customHeight="1">
      <c r="AC70" s="68"/>
    </row>
    <row r="71" spans="29:29" ht="20.100000000000001" customHeight="1">
      <c r="AC71" s="68"/>
    </row>
    <row r="72" spans="29:29" ht="20.100000000000001" customHeight="1">
      <c r="AC72" s="68"/>
    </row>
    <row r="73" spans="29:29" ht="20.100000000000001" customHeight="1">
      <c r="AC73" s="68"/>
    </row>
    <row r="74" spans="29:29" ht="20.100000000000001" customHeight="1">
      <c r="AC74" s="68"/>
    </row>
    <row r="75" spans="29:29" ht="20.100000000000001" customHeight="1">
      <c r="AC75" s="68"/>
    </row>
    <row r="76" spans="29:29" ht="20.100000000000001" customHeight="1">
      <c r="AC76" s="68"/>
    </row>
    <row r="77" spans="29:29" ht="20.100000000000001" customHeight="1">
      <c r="AC77" s="68"/>
    </row>
  </sheetData>
  <sheetProtection sheet="1" objects="1" scenarios="1"/>
  <protectedRanges>
    <protectedRange sqref="G41:I41" name="範囲2"/>
    <protectedRange sqref="C40:D40" name="範囲1"/>
  </protectedRanges>
  <mergeCells count="119">
    <mergeCell ref="C40:D40"/>
    <mergeCell ref="B39:D39"/>
    <mergeCell ref="AE26:AL26"/>
    <mergeCell ref="AN26:AP26"/>
    <mergeCell ref="AE27:AE29"/>
    <mergeCell ref="AF27:AL27"/>
    <mergeCell ref="AN27:AP27"/>
    <mergeCell ref="AF28:AL28"/>
    <mergeCell ref="AN28:AP28"/>
    <mergeCell ref="AF29:AL29"/>
    <mergeCell ref="AN29:AP29"/>
    <mergeCell ref="AD30:AQ31"/>
    <mergeCell ref="AE32:AQ33"/>
    <mergeCell ref="AE34:AQ36"/>
    <mergeCell ref="AE37:AQ37"/>
    <mergeCell ref="AE39:AQ39"/>
    <mergeCell ref="AD24:AD29"/>
    <mergeCell ref="AE24:AL24"/>
    <mergeCell ref="AN24:AP24"/>
    <mergeCell ref="AE25:AL25"/>
    <mergeCell ref="AN25:AP25"/>
    <mergeCell ref="E34:J35"/>
    <mergeCell ref="V34:AA35"/>
    <mergeCell ref="E24:J25"/>
    <mergeCell ref="AD20:AD23"/>
    <mergeCell ref="AE20:AL20"/>
    <mergeCell ref="AN20:AP20"/>
    <mergeCell ref="AE21:AL21"/>
    <mergeCell ref="AN21:AP21"/>
    <mergeCell ref="AE22:AL22"/>
    <mergeCell ref="AN22:AP22"/>
    <mergeCell ref="AE23:AL23"/>
    <mergeCell ref="AN23:AP23"/>
    <mergeCell ref="AD16:AD19"/>
    <mergeCell ref="AE16:AL16"/>
    <mergeCell ref="AN16:AP16"/>
    <mergeCell ref="AE17:AL17"/>
    <mergeCell ref="AN17:AP17"/>
    <mergeCell ref="AE18:AL18"/>
    <mergeCell ref="AN18:AP18"/>
    <mergeCell ref="AE19:AL19"/>
    <mergeCell ref="AN19:AP19"/>
    <mergeCell ref="AD10:AJ10"/>
    <mergeCell ref="AD11:AJ11"/>
    <mergeCell ref="AD12:AL12"/>
    <mergeCell ref="AN12:AP12"/>
    <mergeCell ref="AD13:AD15"/>
    <mergeCell ref="AE13:AL13"/>
    <mergeCell ref="AN13:AP13"/>
    <mergeCell ref="AE14:AL14"/>
    <mergeCell ref="AN14:AP14"/>
    <mergeCell ref="AE15:AL15"/>
    <mergeCell ref="AN15:AP15"/>
    <mergeCell ref="AD3:AJ3"/>
    <mergeCell ref="AK3:AM3"/>
    <mergeCell ref="AD5:AH5"/>
    <mergeCell ref="AF7:AQ8"/>
    <mergeCell ref="AD9:AK9"/>
    <mergeCell ref="A2:K2"/>
    <mergeCell ref="L2:AB2"/>
    <mergeCell ref="B3:J3"/>
    <mergeCell ref="M3:AA3"/>
    <mergeCell ref="B5:J5"/>
    <mergeCell ref="M5:AA5"/>
    <mergeCell ref="N7:AA8"/>
    <mergeCell ref="F9:J9"/>
    <mergeCell ref="W9:AA9"/>
    <mergeCell ref="C12:E12"/>
    <mergeCell ref="F12:H12"/>
    <mergeCell ref="I12:J12"/>
    <mergeCell ref="N12:V12"/>
    <mergeCell ref="W12:Y12"/>
    <mergeCell ref="Z12:AA12"/>
    <mergeCell ref="N11:V11"/>
    <mergeCell ref="B7:B9"/>
    <mergeCell ref="C7:J8"/>
    <mergeCell ref="M7:M9"/>
    <mergeCell ref="B10:B11"/>
    <mergeCell ref="C10:E10"/>
    <mergeCell ref="F10:H11"/>
    <mergeCell ref="I10:J11"/>
    <mergeCell ref="M10:M11"/>
    <mergeCell ref="N10:V10"/>
    <mergeCell ref="W10:Y11"/>
    <mergeCell ref="Z10:AA11"/>
    <mergeCell ref="C11:E11"/>
    <mergeCell ref="E18:J19"/>
    <mergeCell ref="V18:AA19"/>
    <mergeCell ref="E20:J21"/>
    <mergeCell ref="B43:J43"/>
    <mergeCell ref="E22:J23"/>
    <mergeCell ref="V22:AA23"/>
    <mergeCell ref="B13:B37"/>
    <mergeCell ref="C13:D13"/>
    <mergeCell ref="E13:J13"/>
    <mergeCell ref="M13:M37"/>
    <mergeCell ref="N13:U13"/>
    <mergeCell ref="V13:AA13"/>
    <mergeCell ref="E14:J15"/>
    <mergeCell ref="V24:AA25"/>
    <mergeCell ref="E26:J27"/>
    <mergeCell ref="V26:AA27"/>
    <mergeCell ref="E28:J29"/>
    <mergeCell ref="V28:AA29"/>
    <mergeCell ref="V14:AA15"/>
    <mergeCell ref="E16:J17"/>
    <mergeCell ref="V16:AA17"/>
    <mergeCell ref="E30:J31"/>
    <mergeCell ref="V30:AA31"/>
    <mergeCell ref="V20:AA21"/>
    <mergeCell ref="AD40:AQ40"/>
    <mergeCell ref="G41:I41"/>
    <mergeCell ref="X41:Z41"/>
    <mergeCell ref="E36:J37"/>
    <mergeCell ref="V36:AA37"/>
    <mergeCell ref="M39:R39"/>
    <mergeCell ref="M40:T40"/>
    <mergeCell ref="E32:J33"/>
    <mergeCell ref="V32:AA33"/>
  </mergeCells>
  <phoneticPr fontId="6"/>
  <conditionalFormatting sqref="F41">
    <cfRule type="cellIs" dxfId="0" priority="1" operator="equal">
      <formula>0</formula>
    </cfRule>
  </conditionalFormatting>
  <dataValidations count="1">
    <dataValidation allowBlank="1" showInputMessage="1" showErrorMessage="1" prompt="現住所と住民票上の住所が異なる場合、2段書きにすること。_x000a_また居所を証する書類を添付すること。_x000a_※取引士証の住所と原則一致" sqref="C7:J8" xr:uid="{692C3211-AB71-4156-BD52-0386034B7CCF}"/>
  </dataValidations>
  <pageMargins left="0.78740157480314965" right="0.23622047244094491" top="0.35433070866141736" bottom="0.35433070866141736" header="0.31496062992125984" footer="0.31496062992125984"/>
  <pageSetup paperSize="9" scale="94" orientation="portrait" blackAndWhite="1" horizontalDpi="300" verticalDpi="30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電子申請の流れ①</vt:lpstr>
      <vt:lpstr>電子申請の流れ②</vt:lpstr>
      <vt:lpstr>(a)(t)添1-1業経歴</vt:lpstr>
      <vt:lpstr>(a)(t)添1-2業経歴</vt:lpstr>
      <vt:lpstr>(b)(u)添2誓約書</vt:lpstr>
      <vt:lpstr>(c)(v)添3略歴書</vt:lpstr>
      <vt:lpstr>(d)(w)添4設置証明書</vt:lpstr>
      <vt:lpstr>(e)(y)添7事務所権原</vt:lpstr>
      <vt:lpstr>(f)(z)添8略歴書※専任用</vt:lpstr>
      <vt:lpstr>(f)(z)取引士証写し</vt:lpstr>
      <vt:lpstr>(f)(z)※専任確認書類</vt:lpstr>
      <vt:lpstr>(g)(aa)添9略歴書※代表者等</vt:lpstr>
      <vt:lpstr>(h)(ab)添10従事する者の名簿</vt:lpstr>
      <vt:lpstr>(i)(ac)間取・写真</vt:lpstr>
      <vt:lpstr>(j)(ad)事務所地図</vt:lpstr>
      <vt:lpstr>(n)開始貸借対照表※新設法人の場合</vt:lpstr>
      <vt:lpstr>(o)納税証明書理由書※新設法人の場合</vt:lpstr>
      <vt:lpstr>(x)添5資産※個人のみ</vt:lpstr>
      <vt:lpstr>(ag)住基ネット※個人のみ</vt:lpstr>
      <vt:lpstr>(s)(al)政令使用人委任状※新たに設置する場合のみ</vt:lpstr>
      <vt:lpstr>(p)(ai)理由書※必要な場合のみ</vt:lpstr>
      <vt:lpstr>コード１</vt:lpstr>
      <vt:lpstr>コード２</vt:lpstr>
      <vt:lpstr>'(a)(t)添1-1業経歴'!Print_Area</vt:lpstr>
      <vt:lpstr>'(a)(t)添1-2業経歴'!Print_Area</vt:lpstr>
      <vt:lpstr>'(ag)住基ネット※個人のみ'!Print_Area</vt:lpstr>
      <vt:lpstr>'(b)(u)添2誓約書'!Print_Area</vt:lpstr>
      <vt:lpstr>'(c)(v)添3略歴書'!Print_Area</vt:lpstr>
      <vt:lpstr>'(d)(w)添4設置証明書'!Print_Area</vt:lpstr>
      <vt:lpstr>'(e)(y)添7事務所権原'!Print_Area</vt:lpstr>
      <vt:lpstr>'(f)(z)※専任確認書類'!Print_Area</vt:lpstr>
      <vt:lpstr>'(f)(z)取引士証写し'!Print_Area</vt:lpstr>
      <vt:lpstr>'(f)(z)添8略歴書※専任用'!Print_Area</vt:lpstr>
      <vt:lpstr>'(g)(aa)添9略歴書※代表者等'!Print_Area</vt:lpstr>
      <vt:lpstr>'(h)(ab)添10従事する者の名簿'!Print_Area</vt:lpstr>
      <vt:lpstr>'(i)(ac)間取・写真'!Print_Area</vt:lpstr>
      <vt:lpstr>'(j)(ad)事務所地図'!Print_Area</vt:lpstr>
      <vt:lpstr>'(n)開始貸借対照表※新設法人の場合'!Print_Area</vt:lpstr>
      <vt:lpstr>'(o)納税証明書理由書※新設法人の場合'!Print_Area</vt:lpstr>
      <vt:lpstr>'(p)(ai)理由書※必要な場合のみ'!Print_Area</vt:lpstr>
      <vt:lpstr>'(s)(al)政令使用人委任状※新たに設置する場合のみ'!Print_Area</vt:lpstr>
      <vt:lpstr>'(x)添5資産※個人のみ'!Print_Area</vt:lpstr>
      <vt:lpstr>コード２!Print_Area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kobenishi-k</dc:creator>
  <cp:lastModifiedBy>神戸支部04</cp:lastModifiedBy>
  <cp:lastPrinted>2025-11-20T05:37:53Z</cp:lastPrinted>
  <dcterms:created xsi:type="dcterms:W3CDTF">2007-07-06T08:35:27Z</dcterms:created>
  <dcterms:modified xsi:type="dcterms:W3CDTF">2025-11-20T06:22:42Z</dcterms:modified>
</cp:coreProperties>
</file>